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yougi\OneDrive\デスクトップ\"/>
    </mc:Choice>
  </mc:AlternateContent>
  <workbookProtection workbookAlgorithmName="SHA-512" workbookHashValue="DA+hWr4kpQgCa19DeLhWxGP8R4FQAEIRwyU+z3hWPj0OtAvAj7LZaBPv0iJh4YnyAT29K6vizYVSMsTdKuB+xw==" workbookSaltValue="XKYK1qdphfoR8e0vXpiPvQ==" workbookSpinCount="100000" lockStructure="1"/>
  <bookViews>
    <workbookView xWindow="0" yWindow="0" windowWidth="20490" windowHeight="7770" firstSheet="1" activeTab="1"/>
  </bookViews>
  <sheets>
    <sheet name="データ" sheetId="1" state="hidden" r:id="rId1"/>
    <sheet name="確認" sheetId="8" r:id="rId2"/>
    <sheet name="申込書(シングルス)" sheetId="38" r:id="rId3"/>
    <sheet name="申込書(ダブルス)" sheetId="40" r:id="rId4"/>
  </sheets>
  <definedNames>
    <definedName name="ERR空文字要求">データ!$B$34</definedName>
    <definedName name="ERR参加種目">データ!$B$35</definedName>
    <definedName name="ERR選択要求">データ!$B$36</definedName>
    <definedName name="ERR入力要求">データ!$B$33</definedName>
    <definedName name="ERR必須入力">データ!$B$27</definedName>
    <definedName name="IDジュニア名">データ!$B$32</definedName>
    <definedName name="IDふりがな">データ!$B$30</definedName>
    <definedName name="ID学年">データ!$B$31</definedName>
    <definedName name="ID参加種目">データ!$B$28</definedName>
    <definedName name="ID選手名">データ!$B$29</definedName>
    <definedName name="オープン参加">データ!$B$13:$B$13</definedName>
    <definedName name="シングルスOKNG">'申込書(シングルス)'!$K$4:$K$43</definedName>
    <definedName name="シングルス種目">'申込書(シングルス)'!$C$4:$C$43</definedName>
    <definedName name="ダブルスOKNG">'申込書(ダブルス)'!$O$4:$O$43</definedName>
    <definedName name="ダブルス種目">'申込書(ダブルス)'!$C$4:$C$43</definedName>
    <definedName name="チーム種別">データ!$B$16:$B$22</definedName>
    <definedName name="学年">データ!$B$5:$B$10</definedName>
    <definedName name="競技種目">データ!$B$40:$B$45</definedName>
    <definedName name="競技種目学年">データ!$B$40:$C$45</definedName>
    <definedName name="区切文字">データ!$B$24:$B$25</definedName>
    <definedName name="種目">データ!$B$2:$B$3</definedName>
    <definedName name="成績">データ!$B$47:$B$50</definedName>
    <definedName name="成績４">データ!$B$47:$B$49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8" l="1"/>
  <c r="F3" i="8"/>
  <c r="V42" i="38"/>
  <c r="T42" i="38"/>
  <c r="S42" i="38"/>
  <c r="R42" i="38"/>
  <c r="Q42" i="38"/>
  <c r="P42" i="38"/>
  <c r="O42" i="38"/>
  <c r="U42" i="38" s="1"/>
  <c r="N42" i="38"/>
  <c r="M42" i="38"/>
  <c r="V41" i="38"/>
  <c r="T41" i="38"/>
  <c r="S41" i="38"/>
  <c r="R41" i="38"/>
  <c r="Q41" i="38"/>
  <c r="P41" i="38"/>
  <c r="O41" i="38"/>
  <c r="U41" i="38" s="1"/>
  <c r="N41" i="38"/>
  <c r="M41" i="38"/>
  <c r="V40" i="38"/>
  <c r="T40" i="38"/>
  <c r="S40" i="38"/>
  <c r="R40" i="38"/>
  <c r="Q40" i="38"/>
  <c r="P40" i="38"/>
  <c r="O40" i="38"/>
  <c r="U40" i="38" s="1"/>
  <c r="N40" i="38"/>
  <c r="M40" i="38"/>
  <c r="V39" i="38"/>
  <c r="T39" i="38"/>
  <c r="S39" i="38"/>
  <c r="R39" i="38"/>
  <c r="Q39" i="38"/>
  <c r="P39" i="38"/>
  <c r="O39" i="38"/>
  <c r="U39" i="38" s="1"/>
  <c r="N39" i="38"/>
  <c r="M39" i="38"/>
  <c r="V38" i="38"/>
  <c r="T38" i="38"/>
  <c r="S38" i="38"/>
  <c r="R38" i="38"/>
  <c r="Q38" i="38"/>
  <c r="P38" i="38"/>
  <c r="O38" i="38"/>
  <c r="U38" i="38" s="1"/>
  <c r="N38" i="38"/>
  <c r="M38" i="38"/>
  <c r="V37" i="38"/>
  <c r="T37" i="38"/>
  <c r="S37" i="38"/>
  <c r="R37" i="38"/>
  <c r="Q37" i="38"/>
  <c r="P37" i="38"/>
  <c r="O37" i="38"/>
  <c r="U37" i="38" s="1"/>
  <c r="N37" i="38"/>
  <c r="M37" i="38"/>
  <c r="V36" i="38"/>
  <c r="T36" i="38"/>
  <c r="S36" i="38"/>
  <c r="R36" i="38"/>
  <c r="Q36" i="38"/>
  <c r="P36" i="38"/>
  <c r="O36" i="38"/>
  <c r="U36" i="38" s="1"/>
  <c r="N36" i="38"/>
  <c r="M36" i="38"/>
  <c r="V35" i="38"/>
  <c r="T35" i="38"/>
  <c r="S35" i="38"/>
  <c r="R35" i="38"/>
  <c r="Q35" i="38"/>
  <c r="P35" i="38"/>
  <c r="O35" i="38"/>
  <c r="U35" i="38" s="1"/>
  <c r="N35" i="38"/>
  <c r="M35" i="38"/>
  <c r="V34" i="38"/>
  <c r="T34" i="38"/>
  <c r="S34" i="38"/>
  <c r="R34" i="38"/>
  <c r="Q34" i="38"/>
  <c r="P34" i="38"/>
  <c r="O34" i="38"/>
  <c r="U34" i="38" s="1"/>
  <c r="N34" i="38"/>
  <c r="M34" i="38"/>
  <c r="V33" i="38"/>
  <c r="T33" i="38"/>
  <c r="S33" i="38"/>
  <c r="R33" i="38"/>
  <c r="Q33" i="38"/>
  <c r="P33" i="38"/>
  <c r="O33" i="38"/>
  <c r="U33" i="38" s="1"/>
  <c r="N33" i="38"/>
  <c r="M33" i="38"/>
  <c r="AG42" i="40"/>
  <c r="AE42" i="40"/>
  <c r="AD42" i="40"/>
  <c r="AC42" i="40"/>
  <c r="AB42" i="40"/>
  <c r="AA42" i="40"/>
  <c r="Z42" i="40"/>
  <c r="Y42" i="40"/>
  <c r="X42" i="40"/>
  <c r="W42" i="40"/>
  <c r="V42" i="40"/>
  <c r="U42" i="40"/>
  <c r="T42" i="40"/>
  <c r="S42" i="40"/>
  <c r="AF42" i="40" s="1"/>
  <c r="R42" i="40"/>
  <c r="Q42" i="40"/>
  <c r="AG41" i="40"/>
  <c r="AE41" i="40"/>
  <c r="AD41" i="40"/>
  <c r="AC41" i="40"/>
  <c r="AB41" i="40"/>
  <c r="AA41" i="40"/>
  <c r="Z41" i="40"/>
  <c r="Y41" i="40"/>
  <c r="X41" i="40"/>
  <c r="W41" i="40"/>
  <c r="V41" i="40"/>
  <c r="U41" i="40"/>
  <c r="T41" i="40"/>
  <c r="S41" i="40"/>
  <c r="AF41" i="40" s="1"/>
  <c r="R41" i="40"/>
  <c r="Q41" i="40"/>
  <c r="AG40" i="40"/>
  <c r="AF40" i="40"/>
  <c r="AE40" i="40"/>
  <c r="AD40" i="40"/>
  <c r="AC40" i="40"/>
  <c r="AB40" i="40"/>
  <c r="AA40" i="40"/>
  <c r="Z40" i="40"/>
  <c r="Y40" i="40"/>
  <c r="X40" i="40"/>
  <c r="W40" i="40"/>
  <c r="V40" i="40"/>
  <c r="U40" i="40"/>
  <c r="T40" i="40"/>
  <c r="S40" i="40"/>
  <c r="R40" i="40"/>
  <c r="Q40" i="40"/>
  <c r="AG39" i="40"/>
  <c r="AF39" i="40"/>
  <c r="AE39" i="40"/>
  <c r="AD39" i="40"/>
  <c r="AC39" i="40"/>
  <c r="AB39" i="40"/>
  <c r="AA39" i="40"/>
  <c r="Z39" i="40"/>
  <c r="X39" i="40"/>
  <c r="W39" i="40"/>
  <c r="V39" i="40"/>
  <c r="U39" i="40"/>
  <c r="T39" i="40"/>
  <c r="S39" i="40"/>
  <c r="Y39" i="40" s="1"/>
  <c r="R39" i="40"/>
  <c r="Q39" i="40"/>
  <c r="AG38" i="40"/>
  <c r="AF38" i="40"/>
  <c r="AE38" i="40"/>
  <c r="AD38" i="40"/>
  <c r="AC38" i="40"/>
  <c r="AB38" i="40"/>
  <c r="AA38" i="40"/>
  <c r="Z38" i="40"/>
  <c r="X38" i="40"/>
  <c r="W38" i="40"/>
  <c r="V38" i="40"/>
  <c r="U38" i="40"/>
  <c r="T38" i="40"/>
  <c r="S38" i="40"/>
  <c r="Y38" i="40" s="1"/>
  <c r="R38" i="40"/>
  <c r="Q38" i="40"/>
  <c r="AG37" i="40"/>
  <c r="AE37" i="40"/>
  <c r="AD37" i="40"/>
  <c r="AC37" i="40"/>
  <c r="AB37" i="40"/>
  <c r="AA37" i="40"/>
  <c r="Z37" i="40"/>
  <c r="X37" i="40"/>
  <c r="W37" i="40"/>
  <c r="V37" i="40"/>
  <c r="U37" i="40"/>
  <c r="T37" i="40"/>
  <c r="S37" i="40"/>
  <c r="AF37" i="40" s="1"/>
  <c r="R37" i="40"/>
  <c r="Q37" i="40"/>
  <c r="AG36" i="40"/>
  <c r="AE36" i="40"/>
  <c r="AD36" i="40"/>
  <c r="AC36" i="40"/>
  <c r="AB36" i="40"/>
  <c r="AA36" i="40"/>
  <c r="Z36" i="40"/>
  <c r="X36" i="40"/>
  <c r="W36" i="40"/>
  <c r="V36" i="40"/>
  <c r="U36" i="40"/>
  <c r="T36" i="40"/>
  <c r="S36" i="40"/>
  <c r="AF36" i="40" s="1"/>
  <c r="R36" i="40"/>
  <c r="Q36" i="40"/>
  <c r="AG35" i="40"/>
  <c r="AE35" i="40"/>
  <c r="AD35" i="40"/>
  <c r="AC35" i="40"/>
  <c r="AB35" i="40"/>
  <c r="AA35" i="40"/>
  <c r="Z35" i="40"/>
  <c r="X35" i="40"/>
  <c r="W35" i="40"/>
  <c r="V35" i="40"/>
  <c r="U35" i="40"/>
  <c r="T35" i="40"/>
  <c r="S35" i="40"/>
  <c r="Y35" i="40" s="1"/>
  <c r="R35" i="40"/>
  <c r="Q35" i="40"/>
  <c r="AG34" i="40"/>
  <c r="AE34" i="40"/>
  <c r="AD34" i="40"/>
  <c r="AC34" i="40"/>
  <c r="AB34" i="40"/>
  <c r="AA34" i="40"/>
  <c r="Z34" i="40"/>
  <c r="X34" i="40"/>
  <c r="W34" i="40"/>
  <c r="V34" i="40"/>
  <c r="U34" i="40"/>
  <c r="T34" i="40"/>
  <c r="S34" i="40"/>
  <c r="AF34" i="40" s="1"/>
  <c r="R34" i="40"/>
  <c r="Q34" i="40"/>
  <c r="AG33" i="40"/>
  <c r="AE33" i="40"/>
  <c r="AD33" i="40"/>
  <c r="AC33" i="40"/>
  <c r="AB33" i="40"/>
  <c r="AA33" i="40"/>
  <c r="Z33" i="40"/>
  <c r="X33" i="40"/>
  <c r="W33" i="40"/>
  <c r="V33" i="40"/>
  <c r="U33" i="40"/>
  <c r="T33" i="40"/>
  <c r="S33" i="40"/>
  <c r="AF33" i="40" s="1"/>
  <c r="R33" i="40"/>
  <c r="Q33" i="40"/>
  <c r="D8" i="8" a="1"/>
  <c r="D8" i="8" s="1"/>
  <c r="D9" i="8" a="1"/>
  <c r="D9" i="8" s="1"/>
  <c r="AA5" i="40"/>
  <c r="AB5" i="40"/>
  <c r="AC5" i="40"/>
  <c r="AD5" i="40"/>
  <c r="AE5" i="40"/>
  <c r="AG5" i="40"/>
  <c r="AA6" i="40"/>
  <c r="AB6" i="40"/>
  <c r="AC6" i="40"/>
  <c r="AD6" i="40"/>
  <c r="AE6" i="40"/>
  <c r="AG6" i="40"/>
  <c r="AA7" i="40"/>
  <c r="AB7" i="40"/>
  <c r="AC7" i="40"/>
  <c r="AD7" i="40"/>
  <c r="AE7" i="40"/>
  <c r="AG7" i="40"/>
  <c r="AA8" i="40"/>
  <c r="AB8" i="40"/>
  <c r="AC8" i="40"/>
  <c r="AD8" i="40"/>
  <c r="AE8" i="40"/>
  <c r="AG8" i="40"/>
  <c r="AA9" i="40"/>
  <c r="AB9" i="40"/>
  <c r="AC9" i="40"/>
  <c r="AD9" i="40"/>
  <c r="AE9" i="40"/>
  <c r="AG9" i="40"/>
  <c r="AA10" i="40"/>
  <c r="AB10" i="40"/>
  <c r="AC10" i="40"/>
  <c r="AD10" i="40"/>
  <c r="AE10" i="40"/>
  <c r="AG10" i="40"/>
  <c r="AA11" i="40"/>
  <c r="AB11" i="40"/>
  <c r="AC11" i="40"/>
  <c r="AD11" i="40"/>
  <c r="AE11" i="40"/>
  <c r="AG11" i="40"/>
  <c r="AA12" i="40"/>
  <c r="AB12" i="40"/>
  <c r="AC12" i="40"/>
  <c r="AD12" i="40"/>
  <c r="AE12" i="40"/>
  <c r="AG12" i="40"/>
  <c r="AA13" i="40"/>
  <c r="AB13" i="40"/>
  <c r="AC13" i="40"/>
  <c r="AD13" i="40"/>
  <c r="AE13" i="40"/>
  <c r="AG13" i="40"/>
  <c r="AA14" i="40"/>
  <c r="AB14" i="40"/>
  <c r="AC14" i="40"/>
  <c r="AD14" i="40"/>
  <c r="AE14" i="40"/>
  <c r="AG14" i="40"/>
  <c r="AA15" i="40"/>
  <c r="AB15" i="40"/>
  <c r="AC15" i="40"/>
  <c r="AD15" i="40"/>
  <c r="AE15" i="40"/>
  <c r="AG15" i="40"/>
  <c r="AA16" i="40"/>
  <c r="AB16" i="40"/>
  <c r="AC16" i="40"/>
  <c r="AD16" i="40"/>
  <c r="AE16" i="40"/>
  <c r="AG16" i="40"/>
  <c r="AA17" i="40"/>
  <c r="AB17" i="40"/>
  <c r="AC17" i="40"/>
  <c r="AD17" i="40"/>
  <c r="AE17" i="40"/>
  <c r="AG17" i="40"/>
  <c r="AA18" i="40"/>
  <c r="AB18" i="40"/>
  <c r="AC18" i="40"/>
  <c r="AD18" i="40"/>
  <c r="AE18" i="40"/>
  <c r="AG18" i="40"/>
  <c r="AA19" i="40"/>
  <c r="AB19" i="40"/>
  <c r="AC19" i="40"/>
  <c r="AD19" i="40"/>
  <c r="AE19" i="40"/>
  <c r="AG19" i="40"/>
  <c r="AA20" i="40"/>
  <c r="AB20" i="40"/>
  <c r="AC20" i="40"/>
  <c r="AD20" i="40"/>
  <c r="AE20" i="40"/>
  <c r="AG20" i="40"/>
  <c r="AA21" i="40"/>
  <c r="AB21" i="40"/>
  <c r="AC21" i="40"/>
  <c r="AD21" i="40"/>
  <c r="AE21" i="40"/>
  <c r="AG21" i="40"/>
  <c r="AA22" i="40"/>
  <c r="AB22" i="40"/>
  <c r="AC22" i="40"/>
  <c r="AD22" i="40"/>
  <c r="AE22" i="40"/>
  <c r="AG22" i="40"/>
  <c r="AA23" i="40"/>
  <c r="AB23" i="40"/>
  <c r="AC23" i="40"/>
  <c r="AD23" i="40"/>
  <c r="AE23" i="40"/>
  <c r="AG23" i="40"/>
  <c r="AA24" i="40"/>
  <c r="AB24" i="40"/>
  <c r="AC24" i="40"/>
  <c r="AD24" i="40"/>
  <c r="AE24" i="40"/>
  <c r="AG24" i="40"/>
  <c r="AA25" i="40"/>
  <c r="AB25" i="40"/>
  <c r="AC25" i="40"/>
  <c r="AD25" i="40"/>
  <c r="AE25" i="40"/>
  <c r="AG25" i="40"/>
  <c r="AA26" i="40"/>
  <c r="AB26" i="40"/>
  <c r="AC26" i="40"/>
  <c r="AD26" i="40"/>
  <c r="AE26" i="40"/>
  <c r="AG26" i="40"/>
  <c r="AA27" i="40"/>
  <c r="AB27" i="40"/>
  <c r="AC27" i="40"/>
  <c r="AD27" i="40"/>
  <c r="AE27" i="40"/>
  <c r="AG27" i="40"/>
  <c r="AA28" i="40"/>
  <c r="AB28" i="40"/>
  <c r="AC28" i="40"/>
  <c r="AD28" i="40"/>
  <c r="AE28" i="40"/>
  <c r="AG28" i="40"/>
  <c r="AA29" i="40"/>
  <c r="AB29" i="40"/>
  <c r="AC29" i="40"/>
  <c r="AD29" i="40"/>
  <c r="AE29" i="40"/>
  <c r="AG29" i="40"/>
  <c r="AA30" i="40"/>
  <c r="AB30" i="40"/>
  <c r="AC30" i="40"/>
  <c r="AD30" i="40"/>
  <c r="AE30" i="40"/>
  <c r="AG30" i="40"/>
  <c r="AA31" i="40"/>
  <c r="AB31" i="40"/>
  <c r="AC31" i="40"/>
  <c r="AD31" i="40"/>
  <c r="AE31" i="40"/>
  <c r="AG31" i="40"/>
  <c r="AA32" i="40"/>
  <c r="AB32" i="40"/>
  <c r="AC32" i="40"/>
  <c r="AD32" i="40"/>
  <c r="AE32" i="40"/>
  <c r="AG32" i="40"/>
  <c r="AA43" i="40"/>
  <c r="AB43" i="40"/>
  <c r="AC43" i="40"/>
  <c r="AD43" i="40"/>
  <c r="AE43" i="40"/>
  <c r="AG43" i="40"/>
  <c r="AG4" i="40"/>
  <c r="AE4" i="40"/>
  <c r="AD4" i="40"/>
  <c r="AC4" i="40"/>
  <c r="AB4" i="40"/>
  <c r="AA4" i="40"/>
  <c r="Z4" i="40"/>
  <c r="X4" i="40"/>
  <c r="W4" i="40"/>
  <c r="V4" i="40"/>
  <c r="U4" i="40"/>
  <c r="T4" i="40"/>
  <c r="Q4" i="40"/>
  <c r="Z43" i="40"/>
  <c r="X43" i="40"/>
  <c r="W43" i="40"/>
  <c r="V43" i="40"/>
  <c r="U43" i="40"/>
  <c r="T43" i="40"/>
  <c r="S43" i="40"/>
  <c r="Y43" i="40" s="1"/>
  <c r="R43" i="40"/>
  <c r="Q43" i="40"/>
  <c r="Z32" i="40"/>
  <c r="Y32" i="40"/>
  <c r="X32" i="40"/>
  <c r="W32" i="40"/>
  <c r="V32" i="40"/>
  <c r="U32" i="40"/>
  <c r="T32" i="40"/>
  <c r="S32" i="40"/>
  <c r="AF32" i="40" s="1"/>
  <c r="R32" i="40"/>
  <c r="Q32" i="40"/>
  <c r="Z31" i="40"/>
  <c r="X31" i="40"/>
  <c r="W31" i="40"/>
  <c r="V31" i="40"/>
  <c r="U31" i="40"/>
  <c r="T31" i="40"/>
  <c r="S31" i="40"/>
  <c r="Y31" i="40" s="1"/>
  <c r="R31" i="40"/>
  <c r="Q31" i="40"/>
  <c r="Z30" i="40"/>
  <c r="X30" i="40"/>
  <c r="W30" i="40"/>
  <c r="V30" i="40"/>
  <c r="U30" i="40"/>
  <c r="T30" i="40"/>
  <c r="S30" i="40"/>
  <c r="Y30" i="40" s="1"/>
  <c r="R30" i="40"/>
  <c r="Q30" i="40"/>
  <c r="Z29" i="40"/>
  <c r="X29" i="40"/>
  <c r="W29" i="40"/>
  <c r="V29" i="40"/>
  <c r="U29" i="40"/>
  <c r="T29" i="40"/>
  <c r="S29" i="40"/>
  <c r="AF29" i="40" s="1"/>
  <c r="R29" i="40"/>
  <c r="Q29" i="40"/>
  <c r="Z28" i="40"/>
  <c r="X28" i="40"/>
  <c r="W28" i="40"/>
  <c r="V28" i="40"/>
  <c r="U28" i="40"/>
  <c r="T28" i="40"/>
  <c r="S28" i="40"/>
  <c r="Y28" i="40" s="1"/>
  <c r="R28" i="40"/>
  <c r="Q28" i="40"/>
  <c r="Z27" i="40"/>
  <c r="X27" i="40"/>
  <c r="W27" i="40"/>
  <c r="V27" i="40"/>
  <c r="U27" i="40"/>
  <c r="T27" i="40"/>
  <c r="S27" i="40"/>
  <c r="Y27" i="40" s="1"/>
  <c r="R27" i="40"/>
  <c r="Q27" i="40"/>
  <c r="Z26" i="40"/>
  <c r="X26" i="40"/>
  <c r="W26" i="40"/>
  <c r="V26" i="40"/>
  <c r="U26" i="40"/>
  <c r="T26" i="40"/>
  <c r="S26" i="40"/>
  <c r="AF26" i="40" s="1"/>
  <c r="R26" i="40"/>
  <c r="Q26" i="40"/>
  <c r="Z25" i="40"/>
  <c r="X25" i="40"/>
  <c r="W25" i="40"/>
  <c r="V25" i="40"/>
  <c r="U25" i="40"/>
  <c r="T25" i="40"/>
  <c r="S25" i="40"/>
  <c r="Y25" i="40" s="1"/>
  <c r="R25" i="40"/>
  <c r="Q25" i="40"/>
  <c r="Z24" i="40"/>
  <c r="X24" i="40"/>
  <c r="W24" i="40"/>
  <c r="V24" i="40"/>
  <c r="U24" i="40"/>
  <c r="T24" i="40"/>
  <c r="S24" i="40"/>
  <c r="Y24" i="40" s="1"/>
  <c r="R24" i="40"/>
  <c r="Q24" i="40"/>
  <c r="Z23" i="40"/>
  <c r="X23" i="40"/>
  <c r="W23" i="40"/>
  <c r="V23" i="40"/>
  <c r="U23" i="40"/>
  <c r="T23" i="40"/>
  <c r="S23" i="40"/>
  <c r="Y23" i="40" s="1"/>
  <c r="R23" i="40"/>
  <c r="Q23" i="40"/>
  <c r="Z22" i="40"/>
  <c r="X22" i="40"/>
  <c r="W22" i="40"/>
  <c r="V22" i="40"/>
  <c r="U22" i="40"/>
  <c r="T22" i="40"/>
  <c r="S22" i="40"/>
  <c r="Y22" i="40" s="1"/>
  <c r="R22" i="40"/>
  <c r="Q22" i="40"/>
  <c r="Z21" i="40"/>
  <c r="X21" i="40"/>
  <c r="W21" i="40"/>
  <c r="V21" i="40"/>
  <c r="U21" i="40"/>
  <c r="T21" i="40"/>
  <c r="S21" i="40"/>
  <c r="Y21" i="40" s="1"/>
  <c r="R21" i="40"/>
  <c r="Q21" i="40"/>
  <c r="Z20" i="40"/>
  <c r="X20" i="40"/>
  <c r="W20" i="40"/>
  <c r="V20" i="40"/>
  <c r="U20" i="40"/>
  <c r="T20" i="40"/>
  <c r="S20" i="40"/>
  <c r="AF20" i="40" s="1"/>
  <c r="R20" i="40"/>
  <c r="Q20" i="40"/>
  <c r="Z19" i="40"/>
  <c r="X19" i="40"/>
  <c r="W19" i="40"/>
  <c r="V19" i="40"/>
  <c r="U19" i="40"/>
  <c r="T19" i="40"/>
  <c r="S19" i="40"/>
  <c r="Y19" i="40" s="1"/>
  <c r="R19" i="40"/>
  <c r="Q19" i="40"/>
  <c r="Z18" i="40"/>
  <c r="X18" i="40"/>
  <c r="W18" i="40"/>
  <c r="V18" i="40"/>
  <c r="U18" i="40"/>
  <c r="T18" i="40"/>
  <c r="S18" i="40"/>
  <c r="Y18" i="40" s="1"/>
  <c r="R18" i="40"/>
  <c r="Q18" i="40"/>
  <c r="Z17" i="40"/>
  <c r="X17" i="40"/>
  <c r="W17" i="40"/>
  <c r="V17" i="40"/>
  <c r="U17" i="40"/>
  <c r="T17" i="40"/>
  <c r="S17" i="40"/>
  <c r="Y17" i="40" s="1"/>
  <c r="R17" i="40"/>
  <c r="Q17" i="40"/>
  <c r="Z16" i="40"/>
  <c r="X16" i="40"/>
  <c r="W16" i="40"/>
  <c r="V16" i="40"/>
  <c r="U16" i="40"/>
  <c r="T16" i="40"/>
  <c r="S16" i="40"/>
  <c r="Y16" i="40" s="1"/>
  <c r="R16" i="40"/>
  <c r="Q16" i="40"/>
  <c r="Z15" i="40"/>
  <c r="X15" i="40"/>
  <c r="W15" i="40"/>
  <c r="V15" i="40"/>
  <c r="U15" i="40"/>
  <c r="T15" i="40"/>
  <c r="S15" i="40"/>
  <c r="Y15" i="40" s="1"/>
  <c r="R15" i="40"/>
  <c r="Q15" i="40"/>
  <c r="Z14" i="40"/>
  <c r="X14" i="40"/>
  <c r="W14" i="40"/>
  <c r="V14" i="40"/>
  <c r="U14" i="40"/>
  <c r="T14" i="40"/>
  <c r="S14" i="40"/>
  <c r="Y14" i="40" s="1"/>
  <c r="R14" i="40"/>
  <c r="Q14" i="40"/>
  <c r="Z13" i="40"/>
  <c r="X13" i="40"/>
  <c r="W13" i="40"/>
  <c r="V13" i="40"/>
  <c r="U13" i="40"/>
  <c r="T13" i="40"/>
  <c r="S13" i="40"/>
  <c r="Y13" i="40" s="1"/>
  <c r="R13" i="40"/>
  <c r="Q13" i="40"/>
  <c r="Z12" i="40"/>
  <c r="X12" i="40"/>
  <c r="W12" i="40"/>
  <c r="V12" i="40"/>
  <c r="U12" i="40"/>
  <c r="T12" i="40"/>
  <c r="S12" i="40"/>
  <c r="AF12" i="40" s="1"/>
  <c r="R12" i="40"/>
  <c r="Q12" i="40"/>
  <c r="Z11" i="40"/>
  <c r="X11" i="40"/>
  <c r="W11" i="40"/>
  <c r="V11" i="40"/>
  <c r="U11" i="40"/>
  <c r="T11" i="40"/>
  <c r="S11" i="40"/>
  <c r="Y11" i="40" s="1"/>
  <c r="R11" i="40"/>
  <c r="Q11" i="40"/>
  <c r="Z10" i="40"/>
  <c r="X10" i="40"/>
  <c r="W10" i="40"/>
  <c r="V10" i="40"/>
  <c r="U10" i="40"/>
  <c r="T10" i="40"/>
  <c r="S10" i="40"/>
  <c r="Y10" i="40" s="1"/>
  <c r="R10" i="40"/>
  <c r="Q10" i="40"/>
  <c r="Z9" i="40"/>
  <c r="X9" i="40"/>
  <c r="W9" i="40"/>
  <c r="V9" i="40"/>
  <c r="U9" i="40"/>
  <c r="T9" i="40"/>
  <c r="S9" i="40"/>
  <c r="AF9" i="40" s="1"/>
  <c r="R9" i="40"/>
  <c r="Q9" i="40"/>
  <c r="Z8" i="40"/>
  <c r="X8" i="40"/>
  <c r="W8" i="40"/>
  <c r="V8" i="40"/>
  <c r="U8" i="40"/>
  <c r="T8" i="40"/>
  <c r="S8" i="40"/>
  <c r="Y8" i="40" s="1"/>
  <c r="R8" i="40"/>
  <c r="Q8" i="40"/>
  <c r="Z7" i="40"/>
  <c r="X7" i="40"/>
  <c r="W7" i="40"/>
  <c r="V7" i="40"/>
  <c r="U7" i="40"/>
  <c r="T7" i="40"/>
  <c r="S7" i="40"/>
  <c r="Y7" i="40" s="1"/>
  <c r="R7" i="40"/>
  <c r="Q7" i="40"/>
  <c r="Z6" i="40"/>
  <c r="X6" i="40"/>
  <c r="W6" i="40"/>
  <c r="V6" i="40"/>
  <c r="U6" i="40"/>
  <c r="T6" i="40"/>
  <c r="S6" i="40"/>
  <c r="AF6" i="40" s="1"/>
  <c r="R6" i="40"/>
  <c r="Q6" i="40"/>
  <c r="Z5" i="40"/>
  <c r="X5" i="40"/>
  <c r="W5" i="40"/>
  <c r="V5" i="40"/>
  <c r="U5" i="40"/>
  <c r="T5" i="40"/>
  <c r="S5" i="40"/>
  <c r="Y5" i="40" s="1"/>
  <c r="R5" i="40"/>
  <c r="Q5" i="40"/>
  <c r="S4" i="40"/>
  <c r="Y4" i="40" s="1"/>
  <c r="R4" i="40"/>
  <c r="E11" i="8"/>
  <c r="E12" i="8"/>
  <c r="E13" i="8"/>
  <c r="T4" i="38"/>
  <c r="S5" i="38"/>
  <c r="T5" i="38"/>
  <c r="V5" i="38"/>
  <c r="S6" i="38"/>
  <c r="T6" i="38"/>
  <c r="V6" i="38"/>
  <c r="S7" i="38"/>
  <c r="T7" i="38"/>
  <c r="V7" i="38"/>
  <c r="S8" i="38"/>
  <c r="T8" i="38"/>
  <c r="V8" i="38"/>
  <c r="S9" i="38"/>
  <c r="T9" i="38"/>
  <c r="V9" i="38"/>
  <c r="S10" i="38"/>
  <c r="T10" i="38"/>
  <c r="V10" i="38"/>
  <c r="S11" i="38"/>
  <c r="T11" i="38"/>
  <c r="V11" i="38"/>
  <c r="S12" i="38"/>
  <c r="T12" i="38"/>
  <c r="V12" i="38"/>
  <c r="S13" i="38"/>
  <c r="T13" i="38"/>
  <c r="V13" i="38"/>
  <c r="S14" i="38"/>
  <c r="T14" i="38"/>
  <c r="V14" i="38"/>
  <c r="S15" i="38"/>
  <c r="T15" i="38"/>
  <c r="V15" i="38"/>
  <c r="S16" i="38"/>
  <c r="T16" i="38"/>
  <c r="V16" i="38"/>
  <c r="S17" i="38"/>
  <c r="T17" i="38"/>
  <c r="V17" i="38"/>
  <c r="S18" i="38"/>
  <c r="T18" i="38"/>
  <c r="V18" i="38"/>
  <c r="S19" i="38"/>
  <c r="T19" i="38"/>
  <c r="V19" i="38"/>
  <c r="S20" i="38"/>
  <c r="T20" i="38"/>
  <c r="V20" i="38"/>
  <c r="S21" i="38"/>
  <c r="T21" i="38"/>
  <c r="V21" i="38"/>
  <c r="S22" i="38"/>
  <c r="T22" i="38"/>
  <c r="V22" i="38"/>
  <c r="S23" i="38"/>
  <c r="T23" i="38"/>
  <c r="V23" i="38"/>
  <c r="S24" i="38"/>
  <c r="T24" i="38"/>
  <c r="V24" i="38"/>
  <c r="S25" i="38"/>
  <c r="T25" i="38"/>
  <c r="V25" i="38"/>
  <c r="S26" i="38"/>
  <c r="T26" i="38"/>
  <c r="V26" i="38"/>
  <c r="S27" i="38"/>
  <c r="T27" i="38"/>
  <c r="V27" i="38"/>
  <c r="S28" i="38"/>
  <c r="T28" i="38"/>
  <c r="V28" i="38"/>
  <c r="S29" i="38"/>
  <c r="T29" i="38"/>
  <c r="V29" i="38"/>
  <c r="S30" i="38"/>
  <c r="T30" i="38"/>
  <c r="V30" i="38"/>
  <c r="S31" i="38"/>
  <c r="T31" i="38"/>
  <c r="V31" i="38"/>
  <c r="S32" i="38"/>
  <c r="T32" i="38"/>
  <c r="V32" i="38"/>
  <c r="S43" i="38"/>
  <c r="T43" i="38"/>
  <c r="V43" i="38"/>
  <c r="M5" i="38"/>
  <c r="N5" i="38"/>
  <c r="O5" i="38"/>
  <c r="U5" i="38" s="1"/>
  <c r="P5" i="38"/>
  <c r="Q5" i="38"/>
  <c r="R5" i="38"/>
  <c r="M6" i="38"/>
  <c r="N6" i="38"/>
  <c r="O6" i="38"/>
  <c r="U6" i="38" s="1"/>
  <c r="P6" i="38"/>
  <c r="Q6" i="38"/>
  <c r="R6" i="38"/>
  <c r="M7" i="38"/>
  <c r="N7" i="38"/>
  <c r="O7" i="38"/>
  <c r="U7" i="38" s="1"/>
  <c r="P7" i="38"/>
  <c r="Q7" i="38"/>
  <c r="R7" i="38"/>
  <c r="M8" i="38"/>
  <c r="N8" i="38"/>
  <c r="O8" i="38"/>
  <c r="U8" i="38" s="1"/>
  <c r="P8" i="38"/>
  <c r="Q8" i="38"/>
  <c r="R8" i="38"/>
  <c r="M9" i="38"/>
  <c r="N9" i="38"/>
  <c r="O9" i="38"/>
  <c r="U9" i="38" s="1"/>
  <c r="P9" i="38"/>
  <c r="Q9" i="38"/>
  <c r="R9" i="38"/>
  <c r="M10" i="38"/>
  <c r="N10" i="38"/>
  <c r="O10" i="38"/>
  <c r="U10" i="38" s="1"/>
  <c r="P10" i="38"/>
  <c r="Q10" i="38"/>
  <c r="R10" i="38"/>
  <c r="M11" i="38"/>
  <c r="N11" i="38"/>
  <c r="O11" i="38"/>
  <c r="U11" i="38" s="1"/>
  <c r="P11" i="38"/>
  <c r="Q11" i="38"/>
  <c r="R11" i="38"/>
  <c r="M12" i="38"/>
  <c r="N12" i="38"/>
  <c r="O12" i="38"/>
  <c r="U12" i="38" s="1"/>
  <c r="P12" i="38"/>
  <c r="Q12" i="38"/>
  <c r="R12" i="38"/>
  <c r="M13" i="38"/>
  <c r="N13" i="38"/>
  <c r="O13" i="38"/>
  <c r="U13" i="38" s="1"/>
  <c r="P13" i="38"/>
  <c r="Q13" i="38"/>
  <c r="R13" i="38"/>
  <c r="M14" i="38"/>
  <c r="N14" i="38"/>
  <c r="O14" i="38"/>
  <c r="U14" i="38" s="1"/>
  <c r="P14" i="38"/>
  <c r="Q14" i="38"/>
  <c r="R14" i="38"/>
  <c r="M15" i="38"/>
  <c r="N15" i="38"/>
  <c r="O15" i="38"/>
  <c r="U15" i="38" s="1"/>
  <c r="P15" i="38"/>
  <c r="Q15" i="38"/>
  <c r="R15" i="38"/>
  <c r="M16" i="38"/>
  <c r="N16" i="38"/>
  <c r="O16" i="38"/>
  <c r="U16" i="38" s="1"/>
  <c r="P16" i="38"/>
  <c r="Q16" i="38"/>
  <c r="R16" i="38"/>
  <c r="M17" i="38"/>
  <c r="N17" i="38"/>
  <c r="O17" i="38"/>
  <c r="U17" i="38" s="1"/>
  <c r="P17" i="38"/>
  <c r="Q17" i="38"/>
  <c r="R17" i="38"/>
  <c r="M18" i="38"/>
  <c r="N18" i="38"/>
  <c r="O18" i="38"/>
  <c r="U18" i="38" s="1"/>
  <c r="P18" i="38"/>
  <c r="Q18" i="38"/>
  <c r="R18" i="38"/>
  <c r="M19" i="38"/>
  <c r="N19" i="38"/>
  <c r="O19" i="38"/>
  <c r="U19" i="38" s="1"/>
  <c r="P19" i="38"/>
  <c r="Q19" i="38"/>
  <c r="R19" i="38"/>
  <c r="M20" i="38"/>
  <c r="N20" i="38"/>
  <c r="O20" i="38"/>
  <c r="U20" i="38" s="1"/>
  <c r="P20" i="38"/>
  <c r="Q20" i="38"/>
  <c r="R20" i="38"/>
  <c r="M21" i="38"/>
  <c r="N21" i="38"/>
  <c r="O21" i="38"/>
  <c r="U21" i="38" s="1"/>
  <c r="P21" i="38"/>
  <c r="Q21" i="38"/>
  <c r="R21" i="38"/>
  <c r="M22" i="38"/>
  <c r="N22" i="38"/>
  <c r="O22" i="38"/>
  <c r="U22" i="38" s="1"/>
  <c r="P22" i="38"/>
  <c r="Q22" i="38"/>
  <c r="R22" i="38"/>
  <c r="M23" i="38"/>
  <c r="N23" i="38"/>
  <c r="O23" i="38"/>
  <c r="U23" i="38" s="1"/>
  <c r="P23" i="38"/>
  <c r="Q23" i="38"/>
  <c r="R23" i="38"/>
  <c r="M24" i="38"/>
  <c r="N24" i="38"/>
  <c r="O24" i="38"/>
  <c r="U24" i="38" s="1"/>
  <c r="P24" i="38"/>
  <c r="Q24" i="38"/>
  <c r="R24" i="38"/>
  <c r="M25" i="38"/>
  <c r="N25" i="38"/>
  <c r="O25" i="38"/>
  <c r="U25" i="38" s="1"/>
  <c r="P25" i="38"/>
  <c r="Q25" i="38"/>
  <c r="R25" i="38"/>
  <c r="M26" i="38"/>
  <c r="N26" i="38"/>
  <c r="O26" i="38"/>
  <c r="U26" i="38" s="1"/>
  <c r="P26" i="38"/>
  <c r="Q26" i="38"/>
  <c r="R26" i="38"/>
  <c r="M27" i="38"/>
  <c r="N27" i="38"/>
  <c r="O27" i="38"/>
  <c r="U27" i="38" s="1"/>
  <c r="P27" i="38"/>
  <c r="Q27" i="38"/>
  <c r="R27" i="38"/>
  <c r="M28" i="38"/>
  <c r="N28" i="38"/>
  <c r="O28" i="38"/>
  <c r="U28" i="38" s="1"/>
  <c r="P28" i="38"/>
  <c r="Q28" i="38"/>
  <c r="R28" i="38"/>
  <c r="M29" i="38"/>
  <c r="N29" i="38"/>
  <c r="O29" i="38"/>
  <c r="U29" i="38" s="1"/>
  <c r="P29" i="38"/>
  <c r="Q29" i="38"/>
  <c r="R29" i="38"/>
  <c r="M30" i="38"/>
  <c r="N30" i="38"/>
  <c r="O30" i="38"/>
  <c r="U30" i="38" s="1"/>
  <c r="P30" i="38"/>
  <c r="Q30" i="38"/>
  <c r="R30" i="38"/>
  <c r="M31" i="38"/>
  <c r="N31" i="38"/>
  <c r="O31" i="38"/>
  <c r="U31" i="38" s="1"/>
  <c r="P31" i="38"/>
  <c r="Q31" i="38"/>
  <c r="R31" i="38"/>
  <c r="M32" i="38"/>
  <c r="N32" i="38"/>
  <c r="O32" i="38"/>
  <c r="U32" i="38" s="1"/>
  <c r="P32" i="38"/>
  <c r="Q32" i="38"/>
  <c r="R32" i="38"/>
  <c r="M43" i="38"/>
  <c r="N43" i="38"/>
  <c r="O43" i="38"/>
  <c r="U43" i="38" s="1"/>
  <c r="P43" i="38"/>
  <c r="Q43" i="38"/>
  <c r="R43" i="38"/>
  <c r="V4" i="38"/>
  <c r="S4" i="38"/>
  <c r="R4" i="38"/>
  <c r="P4" i="38"/>
  <c r="Q4" i="38"/>
  <c r="O4" i="38"/>
  <c r="U4" i="38" s="1"/>
  <c r="N4" i="38"/>
  <c r="M4" i="38"/>
  <c r="M35" i="40" l="1" a="1"/>
  <c r="M35" i="40" s="1"/>
  <c r="O35" i="40" s="1"/>
  <c r="M40" i="40" a="1"/>
  <c r="M40" i="40" s="1"/>
  <c r="O40" i="40" s="1"/>
  <c r="Y20" i="40"/>
  <c r="M20" i="40" s="1" a="1"/>
  <c r="M20" i="40" s="1"/>
  <c r="M42" i="40" a="1"/>
  <c r="M42" i="40" s="1"/>
  <c r="O42" i="40" s="1"/>
  <c r="M38" i="40" a="1"/>
  <c r="M38" i="40" s="1"/>
  <c r="O38" i="40" s="1"/>
  <c r="M39" i="40" a="1"/>
  <c r="M39" i="40" s="1"/>
  <c r="O39" i="40" s="1"/>
  <c r="AF4" i="40"/>
  <c r="Y33" i="40"/>
  <c r="Y34" i="40"/>
  <c r="M32" i="40" a="1"/>
  <c r="M32" i="40" s="1"/>
  <c r="AF30" i="40"/>
  <c r="Y36" i="40"/>
  <c r="M36" i="40" s="1" a="1"/>
  <c r="M36" i="40" s="1"/>
  <c r="O36" i="40" s="1"/>
  <c r="Y37" i="40"/>
  <c r="AF18" i="40"/>
  <c r="M30" i="40" a="1"/>
  <c r="M30" i="40" s="1"/>
  <c r="AF35" i="40"/>
  <c r="M34" i="40" a="1"/>
  <c r="M34" i="40" s="1"/>
  <c r="O34" i="40" s="1"/>
  <c r="I42" i="38" a="1"/>
  <c r="I42" i="38" s="1"/>
  <c r="K42" i="38" s="1"/>
  <c r="I33" i="38" a="1"/>
  <c r="I33" i="38" s="1"/>
  <c r="K33" i="38" s="1"/>
  <c r="I36" i="38" a="1"/>
  <c r="I36" i="38" s="1"/>
  <c r="K36" i="38" s="1"/>
  <c r="I38" i="38" a="1"/>
  <c r="I38" i="38" s="1"/>
  <c r="K38" i="38" s="1"/>
  <c r="I40" i="38" a="1"/>
  <c r="I40" i="38" s="1"/>
  <c r="K40" i="38" s="1"/>
  <c r="I37" i="38" a="1"/>
  <c r="I37" i="38" s="1"/>
  <c r="K37" i="38" s="1"/>
  <c r="I39" i="38" a="1"/>
  <c r="I39" i="38" s="1"/>
  <c r="K39" i="38" s="1"/>
  <c r="I34" i="38" a="1"/>
  <c r="I34" i="38" s="1"/>
  <c r="K34" i="38" s="1"/>
  <c r="I41" i="38" a="1"/>
  <c r="I41" i="38" s="1"/>
  <c r="K41" i="38" s="1"/>
  <c r="I35" i="38" a="1"/>
  <c r="I35" i="38" s="1"/>
  <c r="K35" i="38" s="1"/>
  <c r="M37" i="40" a="1"/>
  <c r="M37" i="40" s="1"/>
  <c r="O37" i="40" s="1"/>
  <c r="M41" i="40" a="1"/>
  <c r="M41" i="40" s="1"/>
  <c r="O41" i="40" s="1"/>
  <c r="M29" i="40" a="1"/>
  <c r="M29" i="40" s="1"/>
  <c r="M33" i="40" a="1"/>
  <c r="M33" i="40" s="1"/>
  <c r="O33" i="40" s="1"/>
  <c r="M28" i="40" a="1"/>
  <c r="M28" i="40" s="1"/>
  <c r="O28" i="40" s="1"/>
  <c r="M24" i="40" a="1"/>
  <c r="M24" i="40" s="1"/>
  <c r="AF19" i="40"/>
  <c r="M19" i="40" s="1" a="1"/>
  <c r="M19" i="40" s="1"/>
  <c r="AF43" i="40"/>
  <c r="M43" i="40" s="1" a="1"/>
  <c r="M43" i="40" s="1"/>
  <c r="AF17" i="40"/>
  <c r="M17" i="40" s="1" a="1"/>
  <c r="M17" i="40" s="1"/>
  <c r="AF31" i="40"/>
  <c r="M31" i="40" s="1" a="1"/>
  <c r="M31" i="40" s="1"/>
  <c r="AF28" i="40"/>
  <c r="AF27" i="40"/>
  <c r="M27" i="40" s="1" a="1"/>
  <c r="M27" i="40" s="1"/>
  <c r="Y29" i="40"/>
  <c r="Y26" i="40"/>
  <c r="M26" i="40" s="1" a="1"/>
  <c r="M26" i="40" s="1"/>
  <c r="M18" i="40" a="1"/>
  <c r="M18" i="40" s="1"/>
  <c r="AF25" i="40"/>
  <c r="M25" i="40" s="1" a="1"/>
  <c r="M25" i="40" s="1"/>
  <c r="AF24" i="40"/>
  <c r="AF23" i="40"/>
  <c r="M23" i="40" s="1" a="1"/>
  <c r="M23" i="40" s="1"/>
  <c r="AF22" i="40"/>
  <c r="M22" i="40" s="1" a="1"/>
  <c r="M22" i="40" s="1"/>
  <c r="AF21" i="40"/>
  <c r="M21" i="40" s="1" a="1"/>
  <c r="M21" i="40" s="1"/>
  <c r="M7" i="40" a="1"/>
  <c r="M7" i="40" s="1"/>
  <c r="O7" i="40" s="1"/>
  <c r="M16" i="40" a="1"/>
  <c r="M16" i="40" s="1"/>
  <c r="Y12" i="40"/>
  <c r="M12" i="40" s="1" a="1"/>
  <c r="M12" i="40" s="1"/>
  <c r="AF16" i="40"/>
  <c r="AF15" i="40"/>
  <c r="M15" i="40" s="1" a="1"/>
  <c r="M15" i="40" s="1"/>
  <c r="AF14" i="40"/>
  <c r="M14" i="40" s="1" a="1"/>
  <c r="M14" i="40" s="1"/>
  <c r="Y9" i="40"/>
  <c r="M9" i="40" s="1" a="1"/>
  <c r="M9" i="40" s="1"/>
  <c r="AF13" i="40"/>
  <c r="M13" i="40" s="1" a="1"/>
  <c r="M13" i="40" s="1"/>
  <c r="AF11" i="40"/>
  <c r="M11" i="40" s="1" a="1"/>
  <c r="M11" i="40" s="1"/>
  <c r="O11" i="40" s="1"/>
  <c r="AF10" i="40"/>
  <c r="M10" i="40" s="1" a="1"/>
  <c r="M10" i="40" s="1"/>
  <c r="Y6" i="40"/>
  <c r="M6" i="40" s="1" a="1"/>
  <c r="M6" i="40" s="1"/>
  <c r="AF7" i="40"/>
  <c r="AF8" i="40"/>
  <c r="M8" i="40" s="1" a="1"/>
  <c r="M8" i="40" s="1"/>
  <c r="AF5" i="40"/>
  <c r="M5" i="40" s="1" a="1"/>
  <c r="M5" i="40" s="1"/>
  <c r="M4" i="40" a="1"/>
  <c r="M4" i="40" s="1"/>
  <c r="I7" i="38" a="1"/>
  <c r="I7" i="38" s="1"/>
  <c r="K7" i="38" s="1"/>
  <c r="I32" i="38" a="1"/>
  <c r="I32" i="38" s="1"/>
  <c r="K32" i="38" s="1"/>
  <c r="I16" i="38" a="1"/>
  <c r="I16" i="38" s="1"/>
  <c r="K16" i="38" s="1"/>
  <c r="I15" i="38" a="1"/>
  <c r="I15" i="38" s="1"/>
  <c r="K15" i="38" s="1"/>
  <c r="I8" i="38" a="1"/>
  <c r="I8" i="38" s="1"/>
  <c r="K8" i="38" s="1"/>
  <c r="I24" i="38" a="1"/>
  <c r="I24" i="38" s="1"/>
  <c r="K24" i="38" s="1"/>
  <c r="I43" i="38" a="1"/>
  <c r="I43" i="38" s="1"/>
  <c r="K43" i="38" s="1"/>
  <c r="I28" i="38" a="1"/>
  <c r="I28" i="38" s="1"/>
  <c r="K28" i="38" s="1"/>
  <c r="I12" i="38" a="1"/>
  <c r="I12" i="38" s="1"/>
  <c r="K12" i="38" s="1"/>
  <c r="I25" i="38" a="1"/>
  <c r="I25" i="38" s="1"/>
  <c r="K25" i="38" s="1"/>
  <c r="I17" i="38" a="1"/>
  <c r="I17" i="38" s="1"/>
  <c r="K17" i="38" s="1"/>
  <c r="I9" i="38" a="1"/>
  <c r="I9" i="38" s="1"/>
  <c r="K9" i="38" s="1"/>
  <c r="I11" i="38" a="1"/>
  <c r="I11" i="38" s="1"/>
  <c r="K11" i="38" s="1"/>
  <c r="I22" i="38" a="1"/>
  <c r="I22" i="38" s="1"/>
  <c r="K22" i="38" s="1"/>
  <c r="I14" i="38" a="1"/>
  <c r="I14" i="38" s="1"/>
  <c r="K14" i="38" s="1"/>
  <c r="I6" i="38" a="1"/>
  <c r="I6" i="38" s="1"/>
  <c r="K6" i="38" s="1"/>
  <c r="I30" i="38" a="1"/>
  <c r="I30" i="38" s="1"/>
  <c r="K30" i="38" s="1"/>
  <c r="I27" i="38" a="1"/>
  <c r="I27" i="38" s="1"/>
  <c r="K27" i="38" s="1"/>
  <c r="I19" i="38" a="1"/>
  <c r="I19" i="38" s="1"/>
  <c r="K19" i="38" s="1"/>
  <c r="I29" i="38" a="1"/>
  <c r="I29" i="38" s="1"/>
  <c r="K29" i="38" s="1"/>
  <c r="I26" i="38" a="1"/>
  <c r="I26" i="38" s="1"/>
  <c r="K26" i="38" s="1"/>
  <c r="I18" i="38" a="1"/>
  <c r="I18" i="38" s="1"/>
  <c r="K18" i="38" s="1"/>
  <c r="I10" i="38" a="1"/>
  <c r="I10" i="38" s="1"/>
  <c r="K10" i="38" s="1"/>
  <c r="I13" i="38" a="1"/>
  <c r="I13" i="38" s="1"/>
  <c r="K13" i="38" s="1"/>
  <c r="I20" i="38" a="1"/>
  <c r="I20" i="38" s="1"/>
  <c r="K20" i="38" s="1"/>
  <c r="I21" i="38" a="1"/>
  <c r="I21" i="38" s="1"/>
  <c r="K21" i="38" s="1"/>
  <c r="I23" i="38" a="1"/>
  <c r="I23" i="38" s="1"/>
  <c r="K23" i="38" s="1"/>
  <c r="I31" i="38" a="1"/>
  <c r="I31" i="38" s="1"/>
  <c r="K31" i="38" s="1"/>
  <c r="I5" i="38" a="1"/>
  <c r="I5" i="38" s="1"/>
  <c r="K5" i="38" s="1"/>
  <c r="I4" i="38" a="1"/>
  <c r="I4" i="38" s="1"/>
  <c r="K4" i="38" s="1"/>
  <c r="E8" i="8" l="1"/>
  <c r="C8" i="8"/>
  <c r="C14" i="8"/>
  <c r="E10" i="8"/>
  <c r="E9" i="8"/>
  <c r="O29" i="40"/>
  <c r="O5" i="40"/>
  <c r="O10" i="40"/>
  <c r="O15" i="40"/>
  <c r="O23" i="40"/>
  <c r="O6" i="40"/>
  <c r="O32" i="40"/>
  <c r="O22" i="40"/>
  <c r="O9" i="40"/>
  <c r="O13" i="40"/>
  <c r="O17" i="40"/>
  <c r="O27" i="40"/>
  <c r="O24" i="40"/>
  <c r="O20" i="40"/>
  <c r="O8" i="40"/>
  <c r="O21" i="40"/>
  <c r="O25" i="40"/>
  <c r="O14" i="40"/>
  <c r="O31" i="40"/>
  <c r="O30" i="40"/>
  <c r="O12" i="40"/>
  <c r="O16" i="40"/>
  <c r="O43" i="40"/>
  <c r="O26" i="40"/>
  <c r="O19" i="40"/>
  <c r="O18" i="40"/>
  <c r="C13" i="8"/>
  <c r="C12" i="8" l="1"/>
  <c r="D12" i="8"/>
  <c r="D13" i="8"/>
  <c r="D10" i="8"/>
  <c r="C9" i="8" l="1"/>
  <c r="C11" i="8"/>
  <c r="D11" i="8"/>
  <c r="C10" i="8" l="1"/>
  <c r="C15" i="8" s="1"/>
  <c r="O4" i="40"/>
  <c r="D14" i="8" s="1"/>
  <c r="E14" i="8" l="1"/>
  <c r="D15" i="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<sst xmlns="http://schemas.openxmlformats.org/spreadsheetml/2006/main" count="103" uniqueCount="85">
  <si>
    <t>申込責任者</t>
    <rPh sb="0" eb="2">
      <t>モウシコミ</t>
    </rPh>
    <rPh sb="2" eb="5">
      <t>セキニンシャ</t>
    </rPh>
    <phoneticPr fontId="1"/>
  </si>
  <si>
    <t>大会名</t>
    <rPh sb="0" eb="2">
      <t>タイカイ</t>
    </rPh>
    <rPh sb="2" eb="3">
      <t>メイ</t>
    </rPh>
    <phoneticPr fontId="1"/>
  </si>
  <si>
    <t>学年</t>
    <rPh sb="0" eb="2">
      <t>ガクネン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</si>
  <si>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</si>
  <si>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</si>
  <si>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</si>
  <si>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</si>
  <si>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</si>
  <si>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Ｆ</t>
    <phoneticPr fontId="1"/>
  </si>
  <si>
    <t>Ｇ</t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</si>
  <si>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</si>
  <si>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</si>
  <si>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</si>
  <si>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</si>
  <si>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オープン参加</t>
    <rPh sb="4" eb="6">
      <t>サンカ</t>
    </rPh>
    <phoneticPr fontId="1"/>
  </si>
  <si>
    <t>入力必須</t>
    <rPh sb="0" eb="2">
      <t>ニュウリョク</t>
    </rPh>
    <rPh sb="2" eb="4">
      <t>ヒッス</t>
    </rPh>
    <phoneticPr fontId="1"/>
  </si>
  <si>
    <t>５年男子</t>
    <rPh sb="1" eb="2">
      <t>ネン</t>
    </rPh>
    <rPh sb="2" eb="4">
      <t>ダンシ</t>
    </rPh>
    <phoneticPr fontId="1"/>
  </si>
  <si>
    <t>種目</t>
    <rPh sb="0" eb="2">
      <t>シュモク</t>
    </rPh>
    <phoneticPr fontId="1"/>
  </si>
  <si>
    <t>４年男子</t>
    <rPh sb="1" eb="2">
      <t>ネン</t>
    </rPh>
    <rPh sb="2" eb="4">
      <t>ダンシ</t>
    </rPh>
    <phoneticPr fontId="1"/>
  </si>
  <si>
    <t>６年男子</t>
    <rPh sb="1" eb="2">
      <t>ネン</t>
    </rPh>
    <rPh sb="2" eb="4">
      <t>ダンシ</t>
    </rPh>
    <phoneticPr fontId="1"/>
  </si>
  <si>
    <t>４年女子</t>
    <rPh sb="1" eb="2">
      <t>ネン</t>
    </rPh>
    <rPh sb="2" eb="4">
      <t>ジョシ</t>
    </rPh>
    <phoneticPr fontId="1"/>
  </si>
  <si>
    <t>５年女子</t>
    <rPh sb="1" eb="2">
      <t>ネン</t>
    </rPh>
    <rPh sb="2" eb="4">
      <t>ジョシ</t>
    </rPh>
    <phoneticPr fontId="1"/>
  </si>
  <si>
    <t>６年女子</t>
    <rPh sb="1" eb="2">
      <t>ネン</t>
    </rPh>
    <rPh sb="2" eb="4">
      <t>ジョシ</t>
    </rPh>
    <phoneticPr fontId="1"/>
  </si>
  <si>
    <t>ふりがな1
区切り</t>
    <rPh sb="6" eb="8">
      <t>クギ</t>
    </rPh>
    <phoneticPr fontId="1"/>
  </si>
  <si>
    <t>ふりがな1
入力</t>
    <rPh sb="6" eb="8">
      <t>ニュウリョク</t>
    </rPh>
    <phoneticPr fontId="1"/>
  </si>
  <si>
    <t>学年1
入力</t>
    <rPh sb="0" eb="2">
      <t>ガクネン</t>
    </rPh>
    <rPh sb="4" eb="6">
      <t>ニュウリョク</t>
    </rPh>
    <phoneticPr fontId="1"/>
  </si>
  <si>
    <t>ふりがな2
区切り</t>
    <rPh sb="6" eb="8">
      <t>クギ</t>
    </rPh>
    <phoneticPr fontId="1"/>
  </si>
  <si>
    <t>ふりがな2
入力</t>
    <rPh sb="6" eb="8">
      <t>ニュウリョク</t>
    </rPh>
    <phoneticPr fontId="1"/>
  </si>
  <si>
    <t>選手1
全入力</t>
    <rPh sb="4" eb="5">
      <t>ゼン</t>
    </rPh>
    <rPh sb="5" eb="7">
      <t>ニュウリョク</t>
    </rPh>
    <phoneticPr fontId="1"/>
  </si>
  <si>
    <t>選手1
入力</t>
    <rPh sb="4" eb="6">
      <t>ニュウリョク</t>
    </rPh>
    <phoneticPr fontId="1"/>
  </si>
  <si>
    <t>選手1
区切り</t>
    <rPh sb="4" eb="6">
      <t>クギ</t>
    </rPh>
    <phoneticPr fontId="1"/>
  </si>
  <si>
    <t>選手2
入力</t>
    <rPh sb="4" eb="6">
      <t>ニュウリョク</t>
    </rPh>
    <phoneticPr fontId="1"/>
  </si>
  <si>
    <t>選手2
区切り</t>
    <rPh sb="4" eb="6">
      <t>クギ</t>
    </rPh>
    <phoneticPr fontId="1"/>
  </si>
  <si>
    <t xml:space="preserve"> </t>
    <phoneticPr fontId="1"/>
  </si>
  <si>
    <t>　</t>
    <phoneticPr fontId="1"/>
  </si>
  <si>
    <t>合計</t>
    <rPh sb="0" eb="2">
      <t>ゴウケイ</t>
    </rPh>
    <phoneticPr fontId="1"/>
  </si>
  <si>
    <t>種目</t>
    <rPh sb="0" eb="2">
      <t>シュモク</t>
    </rPh>
    <phoneticPr fontId="1"/>
  </si>
  <si>
    <t>６男</t>
    <rPh sb="1" eb="2">
      <t>オトコ</t>
    </rPh>
    <phoneticPr fontId="1"/>
  </si>
  <si>
    <t>５男</t>
    <rPh sb="1" eb="2">
      <t>オトコ</t>
    </rPh>
    <phoneticPr fontId="1"/>
  </si>
  <si>
    <t>４男</t>
    <rPh sb="1" eb="2">
      <t>オトコ</t>
    </rPh>
    <phoneticPr fontId="1"/>
  </si>
  <si>
    <t>６女</t>
    <rPh sb="1" eb="2">
      <t>オンナ</t>
    </rPh>
    <phoneticPr fontId="1"/>
  </si>
  <si>
    <t>５女</t>
    <rPh sb="1" eb="2">
      <t>オンナ</t>
    </rPh>
    <phoneticPr fontId="1"/>
  </si>
  <si>
    <t>４女</t>
    <rPh sb="1" eb="2">
      <t>オンナ</t>
    </rPh>
    <phoneticPr fontId="1"/>
  </si>
  <si>
    <t>優勝</t>
    <rPh sb="0" eb="2">
      <t>ユウショウ</t>
    </rPh>
    <phoneticPr fontId="1"/>
  </si>
  <si>
    <t>２位</t>
    <rPh sb="1" eb="2">
      <t>イ</t>
    </rPh>
    <phoneticPr fontId="1"/>
  </si>
  <si>
    <t>ベスト４</t>
    <phoneticPr fontId="1"/>
  </si>
  <si>
    <t>ベスト８</t>
    <phoneticPr fontId="1"/>
  </si>
  <si>
    <r>
      <t xml:space="preserve">選手
</t>
    </r>
    <r>
      <rPr>
        <sz val="10"/>
        <rFont val="Meiryo UI"/>
        <family val="3"/>
        <charset val="128"/>
      </rPr>
      <t>(例：石川　一本)</t>
    </r>
    <rPh sb="4" eb="5">
      <t>レイ</t>
    </rPh>
    <rPh sb="6" eb="8">
      <t>イシカワ</t>
    </rPh>
    <rPh sb="9" eb="11">
      <t>イッポン</t>
    </rPh>
    <phoneticPr fontId="1"/>
  </si>
  <si>
    <r>
      <t xml:space="preserve">ふりがな
</t>
    </r>
    <r>
      <rPr>
        <sz val="10"/>
        <rFont val="Meiryo UI"/>
        <family val="3"/>
        <charset val="128"/>
      </rPr>
      <t>(例：いしかわ かずほ)</t>
    </r>
    <rPh sb="6" eb="7">
      <t>レイ</t>
    </rPh>
    <phoneticPr fontId="1"/>
  </si>
  <si>
    <t>種目
入力漏れ</t>
    <rPh sb="0" eb="2">
      <t>シュモク</t>
    </rPh>
    <rPh sb="3" eb="5">
      <t>ニュウリョク</t>
    </rPh>
    <rPh sb="5" eb="6">
      <t>モ</t>
    </rPh>
    <phoneticPr fontId="1"/>
  </si>
  <si>
    <t>種目
学年</t>
    <rPh sb="0" eb="2">
      <t>シュモク</t>
    </rPh>
    <rPh sb="3" eb="5">
      <t>ガクネン</t>
    </rPh>
    <phoneticPr fontId="1"/>
  </si>
  <si>
    <t>学年2
入力</t>
    <rPh sb="0" eb="2">
      <t>ガクネン</t>
    </rPh>
    <rPh sb="4" eb="6">
      <t>ニュウリョク</t>
    </rPh>
    <phoneticPr fontId="1"/>
  </si>
  <si>
    <t>シングルス</t>
    <phoneticPr fontId="1"/>
  </si>
  <si>
    <t>ダブルス</t>
    <phoneticPr fontId="1"/>
  </si>
  <si>
    <t>シングルス</t>
    <phoneticPr fontId="1"/>
  </si>
  <si>
    <t>ダブルス</t>
    <phoneticPr fontId="1"/>
  </si>
  <si>
    <t>入力誤り</t>
    <rPh sb="0" eb="2">
      <t>ニュウリョク</t>
    </rPh>
    <rPh sb="2" eb="3">
      <t>アヤマ</t>
    </rPh>
    <phoneticPr fontId="1"/>
  </si>
  <si>
    <r>
      <t xml:space="preserve">申込数 </t>
    </r>
    <r>
      <rPr>
        <b/>
        <sz val="18"/>
        <color rgb="FFFF0000"/>
        <rFont val="Meiryo UI"/>
        <family val="3"/>
        <charset val="128"/>
      </rPr>
      <t>以下を確認してください。</t>
    </r>
    <rPh sb="0" eb="2">
      <t>モウシコミ</t>
    </rPh>
    <rPh sb="2" eb="3">
      <t>スウ</t>
    </rPh>
    <rPh sb="4" eb="6">
      <t>イカ</t>
    </rPh>
    <rPh sb="7" eb="9">
      <t>カクニン</t>
    </rPh>
    <phoneticPr fontId="1"/>
  </si>
  <si>
    <t>ジュニア名</t>
    <rPh sb="4" eb="5">
      <t>メイ</t>
    </rPh>
    <phoneticPr fontId="1"/>
  </si>
  <si>
    <t>ジュニア名1
入力</t>
    <rPh sb="4" eb="5">
      <t>メイ</t>
    </rPh>
    <rPh sb="7" eb="9">
      <t>ニュウリョク</t>
    </rPh>
    <phoneticPr fontId="1"/>
  </si>
  <si>
    <t>ジュニア名2
入力</t>
    <rPh sb="4" eb="5">
      <t>メイ</t>
    </rPh>
    <rPh sb="7" eb="9">
      <t>ニュウリョク</t>
    </rPh>
    <phoneticPr fontId="1"/>
  </si>
  <si>
    <t>都道府県名</t>
    <rPh sb="0" eb="5">
      <t>トドウフケンメイ</t>
    </rPh>
    <phoneticPr fontId="1"/>
  </si>
  <si>
    <t>５男</t>
    <phoneticPr fontId="1"/>
  </si>
  <si>
    <t>６女</t>
    <rPh sb="1" eb="2">
      <t>ジョ</t>
    </rPh>
    <phoneticPr fontId="1"/>
  </si>
  <si>
    <t>５女</t>
    <rPh sb="1" eb="2">
      <t>ジョ</t>
    </rPh>
    <phoneticPr fontId="1"/>
  </si>
  <si>
    <t>４女</t>
    <rPh sb="1" eb="2">
      <t>ジョ</t>
    </rPh>
    <phoneticPr fontId="1"/>
  </si>
  <si>
    <t>令和７年 夏の陣</t>
    <rPh sb="5" eb="6">
      <t>ナツ</t>
    </rPh>
    <rPh sb="7" eb="8">
      <t>ジン</t>
    </rPh>
    <phoneticPr fontId="1"/>
  </si>
  <si>
    <t>選手名</t>
    <rPh sb="0" eb="3">
      <t>センシュメイ</t>
    </rPh>
    <phoneticPr fontId="1"/>
  </si>
  <si>
    <t>ふりがな</t>
    <phoneticPr fontId="1"/>
  </si>
  <si>
    <t>を入力してください</t>
    <rPh sb="1" eb="3">
      <t>ニュウリョク</t>
    </rPh>
    <phoneticPr fontId="1"/>
  </si>
  <si>
    <t>は空文字で区切ってください</t>
    <phoneticPr fontId="1"/>
  </si>
  <si>
    <t>参加種目と学年があっていません</t>
    <rPh sb="0" eb="2">
      <t>サンカ</t>
    </rPh>
    <rPh sb="2" eb="4">
      <t>シュモク</t>
    </rPh>
    <rPh sb="5" eb="7">
      <t>ガクネン</t>
    </rPh>
    <phoneticPr fontId="1"/>
  </si>
  <si>
    <t>を選択してください</t>
    <rPh sb="1" eb="3">
      <t>センタク</t>
    </rPh>
    <phoneticPr fontId="1"/>
  </si>
  <si>
    <t>学年1
種目チェック</t>
    <rPh sb="0" eb="2">
      <t>ガクネン</t>
    </rPh>
    <rPh sb="4" eb="6">
      <t>シュモク</t>
    </rPh>
    <phoneticPr fontId="1"/>
  </si>
  <si>
    <t>入力チェック</t>
    <rPh sb="0" eb="2">
      <t>ニュウリョク</t>
    </rPh>
    <phoneticPr fontId="1"/>
  </si>
  <si>
    <t>学年2
種目チェック</t>
    <rPh sb="0" eb="2">
      <t>ガクネン</t>
    </rPh>
    <rPh sb="4" eb="6">
      <t>シュモク</t>
    </rPh>
    <phoneticPr fontId="1"/>
  </si>
  <si>
    <r>
      <t xml:space="preserve">選手1 氏名
</t>
    </r>
    <r>
      <rPr>
        <sz val="10"/>
        <rFont val="Meiryo UI"/>
        <family val="3"/>
        <charset val="128"/>
      </rPr>
      <t>(例：石川　一本)</t>
    </r>
    <rPh sb="4" eb="6">
      <t>シメイ</t>
    </rPh>
    <rPh sb="8" eb="9">
      <t>レイ</t>
    </rPh>
    <rPh sb="10" eb="12">
      <t>イシカワ</t>
    </rPh>
    <rPh sb="13" eb="15">
      <t>イッポン</t>
    </rPh>
    <phoneticPr fontId="1"/>
  </si>
  <si>
    <r>
      <t xml:space="preserve">選手１ ふりがな
</t>
    </r>
    <r>
      <rPr>
        <sz val="10"/>
        <rFont val="Meiryo UI"/>
        <family val="3"/>
        <charset val="128"/>
      </rPr>
      <t>(例：いしかわ かずほ)</t>
    </r>
    <rPh sb="0" eb="2">
      <t>センシュ</t>
    </rPh>
    <rPh sb="10" eb="11">
      <t>レイ</t>
    </rPh>
    <phoneticPr fontId="1"/>
  </si>
  <si>
    <t>選手１
学年</t>
    <rPh sb="0" eb="2">
      <t>センシュ</t>
    </rPh>
    <rPh sb="4" eb="6">
      <t>ガクネン</t>
    </rPh>
    <phoneticPr fontId="1"/>
  </si>
  <si>
    <t>選手１
ジュニア名</t>
    <rPh sb="0" eb="2">
      <t>センシュ</t>
    </rPh>
    <rPh sb="8" eb="9">
      <t>メイ</t>
    </rPh>
    <phoneticPr fontId="1"/>
  </si>
  <si>
    <r>
      <t xml:space="preserve">選手２ 氏名
</t>
    </r>
    <r>
      <rPr>
        <sz val="10"/>
        <rFont val="Meiryo UI"/>
        <family val="3"/>
        <charset val="128"/>
      </rPr>
      <t>(例：石川　一本)</t>
    </r>
    <rPh sb="4" eb="6">
      <t>シメイ</t>
    </rPh>
    <rPh sb="8" eb="9">
      <t>レイ</t>
    </rPh>
    <rPh sb="10" eb="12">
      <t>イシカワ</t>
    </rPh>
    <rPh sb="13" eb="15">
      <t>イッポン</t>
    </rPh>
    <phoneticPr fontId="1"/>
  </si>
  <si>
    <r>
      <t xml:space="preserve">選手２ ふりがな
</t>
    </r>
    <r>
      <rPr>
        <sz val="10"/>
        <rFont val="Meiryo UI"/>
        <family val="3"/>
        <charset val="128"/>
      </rPr>
      <t>(例：いしかわ かずほ)</t>
    </r>
    <rPh sb="0" eb="2">
      <t>センシュ</t>
    </rPh>
    <rPh sb="10" eb="11">
      <t>レイ</t>
    </rPh>
    <phoneticPr fontId="1"/>
  </si>
  <si>
    <t>選手２
学年</t>
    <rPh sb="0" eb="2">
      <t>センシュ</t>
    </rPh>
    <rPh sb="4" eb="6">
      <t>ガクネン</t>
    </rPh>
    <phoneticPr fontId="1"/>
  </si>
  <si>
    <t>選手２
ジュニア名</t>
    <rPh sb="0" eb="2">
      <t>センシュ</t>
    </rPh>
    <rPh sb="8" eb="9">
      <t>メイ</t>
    </rPh>
    <phoneticPr fontId="1"/>
  </si>
  <si>
    <t>Ver1.3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</si>
</sst>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2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sz val="10"/>
      <name val="Meiryo UI"/>
      <family val="3"/>
      <charset val="128"/>
    </font>
    <font>
      <sz val="9"/>
      <name val="Meiryo UI"/>
      <family val="3"/>
      <charset val="128"/>
    </font>
    <font>
      <b/>
      <sz val="18"/>
      <name val="Meiryo UI"/>
      <family val="3"/>
      <charset val="128"/>
    </font>
    <font>
      <b/>
      <sz val="18"/>
      <color theme="0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2"/>
      <name val="Meiryo UI"/>
      <family val="3"/>
      <charset val="128"/>
    </font>
    <font>
      <sz val="12"/>
      <color rgb="FFFF0000"/>
      <name val="Meiryo UI"/>
      <family val="3"/>
      <charset val="128"/>
    </font>
    <font>
      <sz val="12"/>
      <color theme="0"/>
      <name val="Meiryo UI"/>
      <family val="3"/>
      <charset val="128"/>
    </font>
    <font>
      <sz val="36"/>
      <name val="Meiryo UI"/>
      <family val="3"/>
      <charset val="128"/>
    </font>
    <font>
      <sz val="18"/>
      <color rgb="FFFF0000"/>
      <name val="Meiryo UI"/>
      <family val="3"/>
      <charset val="128"/>
    </font>
    <font>
      <sz val="36"/>
      <color rgb="FFFF0000"/>
      <name val="Meiryo UI"/>
      <family val="3"/>
      <charset val="128"/>
    </font>
    <font>
      <sz val="24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sz val="11"/>
      <name val="Meiryo UI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3" borderId="1" xfId="0" applyFont="1" applyFill="1" applyBorder="1">
      <alignment vertical="center"/>
    </xf>
    <xf numFmtId="0" fontId="7" fillId="0" borderId="1" xfId="0" applyFont="1" applyBorder="1" applyAlignment="1" applyProtection="1">
      <alignment vertical="center" wrapText="1"/>
      <protection hidden="1"/>
    </xf>
    <xf numFmtId="0" fontId="10" fillId="8" borderId="1" xfId="0" applyFont="1" applyFill="1" applyBorder="1" applyAlignment="1" applyProtection="1">
      <alignment vertical="center" shrinkToFit="1"/>
      <protection hidden="1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1" fillId="7" borderId="13" xfId="0" applyFont="1" applyFill="1" applyBorder="1">
      <alignment vertical="center"/>
    </xf>
    <xf numFmtId="0" fontId="11" fillId="7" borderId="10" xfId="0" applyFont="1" applyFill="1" applyBorder="1" applyAlignment="1">
      <alignment horizontal="center" vertical="center" wrapText="1"/>
    </xf>
    <xf numFmtId="0" fontId="11" fillId="7" borderId="16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0" borderId="0" xfId="0" applyFont="1" applyProtection="1">
      <alignment vertical="center"/>
      <protection hidden="1"/>
    </xf>
    <xf numFmtId="0" fontId="12" fillId="0" borderId="0" xfId="0" applyFont="1" applyProtection="1">
      <alignment vertical="center"/>
      <protection hidden="1"/>
    </xf>
    <xf numFmtId="0" fontId="13" fillId="0" borderId="0" xfId="0" applyFont="1" applyProtection="1">
      <alignment vertical="center"/>
      <protection hidden="1"/>
    </xf>
    <xf numFmtId="0" fontId="11" fillId="7" borderId="4" xfId="0" applyFont="1" applyFill="1" applyBorder="1" applyProtection="1">
      <alignment vertical="center"/>
      <protection hidden="1"/>
    </xf>
    <xf numFmtId="0" fontId="12" fillId="0" borderId="0" xfId="0" applyFont="1" applyAlignment="1" applyProtection="1">
      <alignment vertical="center" wrapText="1"/>
      <protection hidden="1"/>
    </xf>
    <xf numFmtId="0" fontId="11" fillId="0" borderId="1" xfId="0" applyFont="1" applyBorder="1" applyProtection="1">
      <alignment vertical="center"/>
      <protection hidden="1"/>
    </xf>
    <xf numFmtId="0" fontId="3" fillId="0" borderId="0" xfId="0" applyFont="1" applyAlignment="1" applyProtection="1">
      <alignment vertical="center" shrinkToFit="1"/>
      <protection hidden="1"/>
    </xf>
    <xf numFmtId="0" fontId="2" fillId="0" borderId="0" xfId="0" applyFont="1" applyAlignment="1" applyProtection="1">
      <alignment vertical="center" shrinkToFit="1"/>
      <protection hidden="1"/>
    </xf>
    <xf numFmtId="0" fontId="2" fillId="0" borderId="0" xfId="0" applyFont="1" applyProtection="1">
      <alignment vertical="center"/>
      <protection hidden="1"/>
    </xf>
    <xf numFmtId="0" fontId="3" fillId="2" borderId="2" xfId="0" applyFont="1" applyFill="1" applyBorder="1" applyAlignment="1" applyProtection="1">
      <alignment vertical="center" shrinkToFit="1"/>
      <protection hidden="1"/>
    </xf>
    <xf numFmtId="0" fontId="9" fillId="9" borderId="1" xfId="0" applyFont="1" applyFill="1" applyBorder="1" applyAlignment="1" applyProtection="1">
      <alignment horizontal="center" vertical="center" shrinkToFit="1"/>
      <protection hidden="1"/>
    </xf>
    <xf numFmtId="0" fontId="8" fillId="11" borderId="1" xfId="0" applyFont="1" applyFill="1" applyBorder="1" applyAlignment="1" applyProtection="1">
      <alignment horizontal="center" vertical="center"/>
      <protection hidden="1"/>
    </xf>
    <xf numFmtId="0" fontId="3" fillId="4" borderId="1" xfId="0" applyFont="1" applyFill="1" applyBorder="1" applyAlignment="1" applyProtection="1">
      <alignment horizontal="center" vertical="center" shrinkToFit="1"/>
      <protection hidden="1"/>
    </xf>
    <xf numFmtId="0" fontId="4" fillId="5" borderId="1" xfId="0" applyFont="1" applyFill="1" applyBorder="1" applyAlignment="1" applyProtection="1">
      <alignment horizontal="center" vertical="center" shrinkToFit="1"/>
      <protection hidden="1"/>
    </xf>
    <xf numFmtId="0" fontId="8" fillId="8" borderId="1" xfId="0" applyFont="1" applyFill="1" applyBorder="1" applyAlignment="1" applyProtection="1">
      <alignment horizontal="center" vertical="center" shrinkToFit="1"/>
      <protection hidden="1"/>
    </xf>
    <xf numFmtId="0" fontId="2" fillId="12" borderId="1" xfId="0" applyFont="1" applyFill="1" applyBorder="1" applyAlignment="1" applyProtection="1">
      <alignment horizontal="right" vertical="center" shrinkToFit="1"/>
      <protection hidden="1"/>
    </xf>
    <xf numFmtId="0" fontId="2" fillId="10" borderId="1" xfId="0" applyFont="1" applyFill="1" applyBorder="1" applyAlignment="1" applyProtection="1">
      <alignment horizontal="right" vertical="center" shrinkToFit="1"/>
      <protection hidden="1"/>
    </xf>
    <xf numFmtId="0" fontId="15" fillId="11" borderId="1" xfId="0" applyFont="1" applyFill="1" applyBorder="1" applyAlignment="1" applyProtection="1">
      <alignment horizontal="right" vertical="center" shrinkToFit="1"/>
      <protection hidden="1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Protection="1">
      <alignment vertical="center"/>
      <protection hidden="1"/>
    </xf>
    <xf numFmtId="0" fontId="16" fillId="0" borderId="0" xfId="0" applyFont="1" applyProtection="1">
      <alignment vertical="center"/>
      <protection hidden="1"/>
    </xf>
    <xf numFmtId="0" fontId="11" fillId="0" borderId="15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left" vertical="center" shrinkToFit="1"/>
      <protection locked="0"/>
    </xf>
    <xf numFmtId="176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horizontal="left" vertical="center" shrinkToFit="1"/>
      <protection locked="0"/>
    </xf>
    <xf numFmtId="176" fontId="11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49" fontId="11" fillId="0" borderId="8" xfId="0" applyNumberFormat="1" applyFont="1" applyBorder="1" applyAlignment="1" applyProtection="1">
      <alignment horizontal="left" vertical="center" shrinkToFit="1"/>
      <protection locked="0"/>
    </xf>
    <xf numFmtId="176" fontId="11" fillId="0" borderId="8" xfId="0" applyNumberFormat="1" applyFont="1" applyBorder="1" applyAlignment="1" applyProtection="1">
      <alignment horizontal="center" vertical="center"/>
      <protection locked="0"/>
    </xf>
    <xf numFmtId="0" fontId="11" fillId="7" borderId="11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0" fontId="11" fillId="7" borderId="18" xfId="0" applyFont="1" applyFill="1" applyBorder="1" applyAlignment="1">
      <alignment horizontal="center" vertical="center" wrapText="1"/>
    </xf>
    <xf numFmtId="0" fontId="4" fillId="0" borderId="0" xfId="0" applyFont="1" applyProtection="1">
      <alignment vertical="center"/>
      <protection hidden="1"/>
    </xf>
    <xf numFmtId="0" fontId="18" fillId="0" borderId="5" xfId="0" applyFont="1" applyFill="1" applyBorder="1" applyAlignment="1" applyProtection="1">
      <alignment vertical="center" shrinkToFit="1"/>
      <protection hidden="1"/>
    </xf>
    <xf numFmtId="0" fontId="18" fillId="0" borderId="6" xfId="0" applyFont="1" applyFill="1" applyBorder="1" applyAlignment="1" applyProtection="1">
      <alignment vertical="center" shrinkToFit="1"/>
      <protection hidden="1"/>
    </xf>
    <xf numFmtId="49" fontId="11" fillId="0" borderId="19" xfId="0" applyNumberFormat="1" applyFont="1" applyBorder="1" applyAlignment="1" applyProtection="1">
      <alignment horizontal="left" vertical="center"/>
      <protection locked="0"/>
    </xf>
    <xf numFmtId="49" fontId="11" fillId="0" borderId="7" xfId="0" applyNumberFormat="1" applyFont="1" applyBorder="1" applyAlignment="1" applyProtection="1">
      <alignment horizontal="left" vertical="center"/>
      <protection locked="0"/>
    </xf>
    <xf numFmtId="49" fontId="11" fillId="0" borderId="9" xfId="0" applyNumberFormat="1" applyFont="1" applyBorder="1" applyAlignment="1" applyProtection="1">
      <alignment horizontal="left" vertical="center"/>
      <protection locked="0"/>
    </xf>
    <xf numFmtId="0" fontId="15" fillId="0" borderId="0" xfId="0" applyFont="1" applyProtection="1">
      <alignment vertical="center"/>
      <protection hidden="1"/>
    </xf>
    <xf numFmtId="0" fontId="5" fillId="8" borderId="20" xfId="0" applyFont="1" applyFill="1" applyBorder="1" applyAlignment="1" applyProtection="1">
      <alignment vertical="center" shrinkToFit="1"/>
      <protection hidden="1"/>
    </xf>
    <xf numFmtId="0" fontId="19" fillId="0" borderId="0" xfId="0" applyFont="1" applyProtection="1">
      <alignment vertical="center"/>
      <protection hidden="1"/>
    </xf>
    <xf numFmtId="0" fontId="2" fillId="2" borderId="1" xfId="0" applyFont="1" applyFill="1" applyBorder="1" applyAlignment="1" applyProtection="1">
      <alignment horizontal="center" vertical="center" shrinkToFit="1"/>
      <protection hidden="1"/>
    </xf>
    <xf numFmtId="0" fontId="2" fillId="6" borderId="1" xfId="0" applyFont="1" applyFill="1" applyBorder="1" applyAlignment="1" applyProtection="1">
      <alignment horizontal="left" vertical="center" shrinkToFit="1"/>
      <protection locked="0" hidden="1"/>
    </xf>
    <xf numFmtId="0" fontId="2" fillId="0" borderId="1" xfId="0" applyFont="1" applyBorder="1" applyAlignment="1" applyProtection="1">
      <alignment horizontal="left" vertical="center" shrinkToFit="1"/>
      <protection locked="0"/>
    </xf>
    <xf numFmtId="0" fontId="17" fillId="0" borderId="17" xfId="0" applyFont="1" applyBorder="1" applyAlignment="1">
      <alignment horizontal="left" vertical="center"/>
    </xf>
  </cellXfs>
  <cellStyles count="1">
    <cellStyle name="標準" xfId="0" builtinId="0"/>
  </cellStyles>
  <dxfs count="11">
    <dxf>
      <font>
        <b/>
        <i val="0"/>
        <strike val="0"/>
        <color theme="1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3399"/>
        </patternFill>
      </fill>
    </dxf>
    <dxf>
      <font>
        <b/>
        <i val="0"/>
        <strike val="0"/>
        <color theme="1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33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99FF"/>
      <color rgb="FFFF3399"/>
      <color rgb="FFFF66CC"/>
      <color rgb="FFFFFF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188382</xdr:colOff>
      <xdr:row>5</xdr:row>
      <xdr:rowOff>175686</xdr:rowOff>
    </xdr:from>
    <xdr:to>
      <xdr:col>12</xdr:col>
      <xdr:colOff>169333</xdr:colOff>
      <xdr:row>10</xdr:row>
      <xdr:rowOff>63501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7183965" y="1710269"/>
          <a:ext cx="4796368" cy="142239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各シートは削除しないでください。</a:t>
          </a:r>
          <a:endParaRPr kumimoji="1" lang="en-US" altLang="ja-JP" sz="18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8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8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左の表を確認して、参加数を確認してください。</a:t>
          </a:r>
          <a:endParaRPr kumimoji="1" lang="en-US" altLang="ja-JP" sz="18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ja-JP" altLang="en-US" sz="18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C50"/>
  <sheetViews>
    <sheetView showGridLines="0" topLeftCell="A24" workbookViewId="0">
      <selection activeCell="B35" sqref="B35"/>
    </sheetView>
  </sheetViews>
  <sheetFormatPr defaultColWidth="9" defaultRowHeight="24" x14ac:dyDescent="0.15"/>
  <cols>
    <col min="1" max="1" width="9" style="1"/>
    <col min="2" max="2" width="46.25" style="2" bestFit="1" customWidth="1"/>
    <col min="3" max="3" width="8.625" style="1" customWidth="1"/>
    <col min="4" max="16384" width="9" style="1"/>
  </cols>
  <sheetData>
    <row r="2" spans="2:2" x14ac:dyDescent="0.15">
      <c r="B2" s="3" t="s">
        <v>12</v>
      </c>
    </row>
    <row r="3" spans="2:2" x14ac:dyDescent="0.15">
      <c r="B3" s="3" t="s">
        <v>13</v>
      </c>
    </row>
    <row r="5" spans="2:2" x14ac:dyDescent="0.15">
      <c r="B5" s="3">
        <v>6</v>
      </c>
    </row>
    <row r="6" spans="2:2" x14ac:dyDescent="0.15">
      <c r="B6" s="3">
        <v>5</v>
      </c>
    </row>
    <row r="7" spans="2:2" x14ac:dyDescent="0.15">
      <c r="B7" s="3">
        <v>4</v>
      </c>
    </row>
    <row r="8" spans="2:2" x14ac:dyDescent="0.15">
      <c r="B8" s="3">
        <v>3</v>
      </c>
    </row>
    <row r="9" spans="2:2" x14ac:dyDescent="0.15">
      <c r="B9" s="3">
        <v>2</v>
      </c>
    </row>
    <row r="10" spans="2:2" x14ac:dyDescent="0.15">
      <c r="B10" s="3">
        <v>1</v>
      </c>
    </row>
    <row r="12" spans="2:2" x14ac:dyDescent="0.15">
      <c r="B12" s="3"/>
    </row>
    <row r="13" spans="2:2" x14ac:dyDescent="0.15">
      <c r="B13" s="3" t="s">
        <v>14</v>
      </c>
    </row>
    <row r="15" spans="2:2" x14ac:dyDescent="0.15">
      <c r="B15" s="3"/>
    </row>
    <row r="16" spans="2:2" x14ac:dyDescent="0.15">
      <c r="B16" s="3" t="s">
        <v>3</v>
      </c>
    </row>
    <row r="17" spans="2:3" x14ac:dyDescent="0.15">
      <c r="B17" s="3" t="s">
        <v>4</v>
      </c>
    </row>
    <row r="18" spans="2:3" x14ac:dyDescent="0.15">
      <c r="B18" s="3" t="s">
        <v>5</v>
      </c>
    </row>
    <row r="19" spans="2:3" x14ac:dyDescent="0.15">
      <c r="B19" s="3" t="s">
        <v>6</v>
      </c>
    </row>
    <row r="20" spans="2:3" x14ac:dyDescent="0.15">
      <c r="B20" s="3" t="s">
        <v>7</v>
      </c>
    </row>
    <row r="21" spans="2:3" x14ac:dyDescent="0.15">
      <c r="B21" s="3" t="s">
        <v>8</v>
      </c>
    </row>
    <row r="22" spans="2:3" x14ac:dyDescent="0.15">
      <c r="B22" s="3" t="s">
        <v>9</v>
      </c>
    </row>
    <row r="24" spans="2:3" x14ac:dyDescent="0.15">
      <c r="B24" s="3" t="s">
        <v>33</v>
      </c>
      <c r="C24" s="1" t="s">
        <v>10</v>
      </c>
    </row>
    <row r="25" spans="2:3" x14ac:dyDescent="0.15">
      <c r="B25" s="3" t="s">
        <v>34</v>
      </c>
      <c r="C25" s="1" t="s">
        <v>11</v>
      </c>
    </row>
    <row r="27" spans="2:3" x14ac:dyDescent="0.15">
      <c r="B27" s="3" t="s">
        <v>15</v>
      </c>
    </row>
    <row r="28" spans="2:3" x14ac:dyDescent="0.15">
      <c r="B28" s="3" t="s">
        <v>17</v>
      </c>
    </row>
    <row r="29" spans="2:3" x14ac:dyDescent="0.15">
      <c r="B29" s="3" t="s">
        <v>67</v>
      </c>
    </row>
    <row r="30" spans="2:3" x14ac:dyDescent="0.15">
      <c r="B30" s="3" t="s">
        <v>68</v>
      </c>
    </row>
    <row r="31" spans="2:3" x14ac:dyDescent="0.15">
      <c r="B31" s="3" t="s">
        <v>2</v>
      </c>
    </row>
    <row r="32" spans="2:3" x14ac:dyDescent="0.15">
      <c r="B32" s="3" t="s">
        <v>58</v>
      </c>
    </row>
    <row r="33" spans="2:3" x14ac:dyDescent="0.15">
      <c r="B33" s="3" t="s">
        <v>69</v>
      </c>
    </row>
    <row r="34" spans="2:3" x14ac:dyDescent="0.15">
      <c r="B34" s="3" t="s">
        <v>70</v>
      </c>
    </row>
    <row r="35" spans="2:3" x14ac:dyDescent="0.15">
      <c r="B35" s="3" t="s">
        <v>71</v>
      </c>
    </row>
    <row r="36" spans="2:3" x14ac:dyDescent="0.15">
      <c r="B36" s="3" t="s">
        <v>72</v>
      </c>
    </row>
    <row r="37" spans="2:3" x14ac:dyDescent="0.15">
      <c r="B37" s="3"/>
    </row>
    <row r="38" spans="2:3" x14ac:dyDescent="0.15">
      <c r="B38" s="3"/>
    </row>
    <row r="40" spans="2:3" x14ac:dyDescent="0.15">
      <c r="B40" s="3" t="s">
        <v>37</v>
      </c>
      <c r="C40" s="3">
        <v>6</v>
      </c>
    </row>
    <row r="41" spans="2:3" x14ac:dyDescent="0.15">
      <c r="B41" s="3" t="s">
        <v>38</v>
      </c>
      <c r="C41" s="3">
        <v>5</v>
      </c>
    </row>
    <row r="42" spans="2:3" x14ac:dyDescent="0.15">
      <c r="B42" s="3" t="s">
        <v>39</v>
      </c>
      <c r="C42" s="3">
        <v>4</v>
      </c>
    </row>
    <row r="43" spans="2:3" x14ac:dyDescent="0.15">
      <c r="B43" s="3" t="s">
        <v>40</v>
      </c>
      <c r="C43" s="3">
        <v>6</v>
      </c>
    </row>
    <row r="44" spans="2:3" x14ac:dyDescent="0.15">
      <c r="B44" s="3" t="s">
        <v>41</v>
      </c>
      <c r="C44" s="3">
        <v>5</v>
      </c>
    </row>
    <row r="45" spans="2:3" x14ac:dyDescent="0.15">
      <c r="B45" s="3" t="s">
        <v>42</v>
      </c>
      <c r="C45" s="3">
        <v>4</v>
      </c>
    </row>
    <row r="47" spans="2:3" x14ac:dyDescent="0.15">
      <c r="B47" s="3" t="s">
        <v>43</v>
      </c>
    </row>
    <row r="48" spans="2:3" x14ac:dyDescent="0.15">
      <c r="B48" s="3" t="s">
        <v>44</v>
      </c>
    </row>
    <row r="49" spans="2:2" x14ac:dyDescent="0.15">
      <c r="B49" s="3" t="s">
        <v>45</v>
      </c>
    </row>
    <row r="50" spans="2:2" x14ac:dyDescent="0.15">
      <c r="B50" s="3" t="s">
        <v>46</v>
      </c>
    </row>
  </sheetData>
  <dataConsolidate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F15"/>
  <sheetViews>
    <sheetView showGridLines="0" showRowColHeaders="0" showZeros="0" tabSelected="1" zoomScale="90" zoomScaleNormal="90" workbookViewId="0">
      <selection activeCell="C3" sqref="C3:E3"/>
    </sheetView>
  </sheetViews>
  <sheetFormatPr defaultColWidth="9" defaultRowHeight="24" x14ac:dyDescent="0.15"/>
  <cols>
    <col min="1" max="1" width="9" style="57"/>
    <col min="2" max="2" width="20.625" style="23" customWidth="1"/>
    <col min="3" max="5" width="20.625" style="24" customWidth="1"/>
    <col min="6" max="16384" width="9" style="25"/>
  </cols>
  <sheetData>
    <row r="1" spans="1:6" x14ac:dyDescent="0.15">
      <c r="A1" s="59" t="s">
        <v>84</v>
      </c>
    </row>
    <row r="2" spans="1:6" x14ac:dyDescent="0.15">
      <c r="B2" s="26" t="s">
        <v>1</v>
      </c>
      <c r="C2" s="61" t="s">
        <v>66</v>
      </c>
      <c r="D2" s="61"/>
      <c r="E2" s="61"/>
    </row>
    <row r="3" spans="1:6" x14ac:dyDescent="0.15">
      <c r="B3" s="26" t="s">
        <v>61</v>
      </c>
      <c r="C3" s="62"/>
      <c r="D3" s="62"/>
      <c r="E3" s="62"/>
      <c r="F3" s="57" t="str">
        <f>IF(TRIM(C3)="","  ←都道府県名を入力してください","")</f>
        <v xml:space="preserve">  ←都道府県名を入力してください</v>
      </c>
    </row>
    <row r="4" spans="1:6" x14ac:dyDescent="0.15">
      <c r="B4" s="26" t="s">
        <v>0</v>
      </c>
      <c r="C4" s="62"/>
      <c r="D4" s="62"/>
      <c r="E4" s="62"/>
      <c r="F4" s="57" t="str">
        <f>IF(TRIM(C4)="","  ←申込責任者を入力してください","")</f>
        <v xml:space="preserve">  ←申込責任者を入力してください</v>
      </c>
    </row>
    <row r="6" spans="1:6" x14ac:dyDescent="0.15">
      <c r="B6" s="60" t="s">
        <v>57</v>
      </c>
      <c r="C6" s="60"/>
      <c r="D6" s="60"/>
      <c r="E6" s="60"/>
    </row>
    <row r="7" spans="1:6" x14ac:dyDescent="0.15">
      <c r="A7" s="51"/>
      <c r="B7" s="27" t="s">
        <v>17</v>
      </c>
      <c r="C7" s="27" t="s">
        <v>52</v>
      </c>
      <c r="D7" s="27" t="s">
        <v>55</v>
      </c>
      <c r="E7" s="28" t="s">
        <v>56</v>
      </c>
    </row>
    <row r="8" spans="1:6" x14ac:dyDescent="0.15">
      <c r="A8" s="51" t="s">
        <v>37</v>
      </c>
      <c r="B8" s="29" t="s">
        <v>19</v>
      </c>
      <c r="C8" s="32">
        <f>COUNTIFS(シングルス種目,$A8,シングルスOKNG,"OK")</f>
        <v>0</v>
      </c>
      <c r="D8" s="32" cm="1">
        <f t="array" ref="D8">COUNTIFS(ダブルス種目,$A8,ダブルスOKNG,"OK")</f>
        <v>0</v>
      </c>
      <c r="E8" s="34">
        <f>COUNTIFS(シングルス種目,$A8,シングルスOKNG,"NG")+COUNTIFS(ダブルス種目,$A8,ダブルスOKNG,"NG")</f>
        <v>0</v>
      </c>
    </row>
    <row r="9" spans="1:6" x14ac:dyDescent="0.15">
      <c r="A9" s="51" t="s">
        <v>62</v>
      </c>
      <c r="B9" s="29" t="s">
        <v>16</v>
      </c>
      <c r="C9" s="32">
        <f t="shared" ref="C9:C13" si="0">COUNTIFS(シングルス種目,$A9,シングルスOKNG,"OK")</f>
        <v>0</v>
      </c>
      <c r="D9" s="32" cm="1">
        <f t="array" ref="D9">COUNTIFS(ダブルス種目,$A9,ダブルスOKNG,"OK")</f>
        <v>0</v>
      </c>
      <c r="E9" s="34">
        <f t="shared" ref="E9:E13" si="1">COUNTIFS(シングルス種目,$A9,シングルスOKNG,"NG")+COUNTIFS(ダブルス種目,$A9,ダブルスOKNG,"NG")</f>
        <v>0</v>
      </c>
    </row>
    <row r="10" spans="1:6" x14ac:dyDescent="0.15">
      <c r="A10" s="51" t="s">
        <v>39</v>
      </c>
      <c r="B10" s="29" t="s">
        <v>18</v>
      </c>
      <c r="C10" s="32">
        <f t="shared" si="0"/>
        <v>0</v>
      </c>
      <c r="D10" s="32">
        <f t="shared" ref="D10:D13" si="2">COUNTIFS(ダブルス種目,$A10,ダブルスOKNG,"OK")</f>
        <v>0</v>
      </c>
      <c r="E10" s="34">
        <f t="shared" si="1"/>
        <v>0</v>
      </c>
    </row>
    <row r="11" spans="1:6" x14ac:dyDescent="0.15">
      <c r="A11" s="51" t="s">
        <v>63</v>
      </c>
      <c r="B11" s="30" t="s">
        <v>22</v>
      </c>
      <c r="C11" s="33">
        <f t="shared" si="0"/>
        <v>0</v>
      </c>
      <c r="D11" s="33">
        <f t="shared" si="2"/>
        <v>0</v>
      </c>
      <c r="E11" s="34">
        <f t="shared" si="1"/>
        <v>0</v>
      </c>
    </row>
    <row r="12" spans="1:6" x14ac:dyDescent="0.15">
      <c r="A12" s="51" t="s">
        <v>64</v>
      </c>
      <c r="B12" s="30" t="s">
        <v>21</v>
      </c>
      <c r="C12" s="33">
        <f t="shared" si="0"/>
        <v>0</v>
      </c>
      <c r="D12" s="33">
        <f t="shared" si="2"/>
        <v>0</v>
      </c>
      <c r="E12" s="34">
        <f t="shared" si="1"/>
        <v>0</v>
      </c>
    </row>
    <row r="13" spans="1:6" x14ac:dyDescent="0.15">
      <c r="A13" s="51" t="s">
        <v>65</v>
      </c>
      <c r="B13" s="30" t="s">
        <v>20</v>
      </c>
      <c r="C13" s="33">
        <f t="shared" si="0"/>
        <v>0</v>
      </c>
      <c r="D13" s="33">
        <f t="shared" si="2"/>
        <v>0</v>
      </c>
      <c r="E13" s="34">
        <f t="shared" si="1"/>
        <v>0</v>
      </c>
    </row>
    <row r="14" spans="1:6" x14ac:dyDescent="0.15">
      <c r="A14" s="51"/>
      <c r="B14" s="28" t="s">
        <v>56</v>
      </c>
      <c r="C14" s="34">
        <f>COUNTIF(シングルスOKNG,"NG")</f>
        <v>0</v>
      </c>
      <c r="D14" s="34">
        <f>COUNTIF(ダブルスOKNG,"NG")</f>
        <v>0</v>
      </c>
      <c r="E14" s="34">
        <f>SUM(C14:D14)</f>
        <v>0</v>
      </c>
    </row>
    <row r="15" spans="1:6" x14ac:dyDescent="0.15">
      <c r="A15" s="51"/>
      <c r="B15" s="31" t="s">
        <v>35</v>
      </c>
      <c r="C15" s="5">
        <f>SUM(C8:C14)</f>
        <v>0</v>
      </c>
      <c r="D15" s="5">
        <f>SUM(D8:D14)</f>
        <v>0</v>
      </c>
      <c r="E15" s="58"/>
    </row>
  </sheetData>
  <sheetProtection algorithmName="SHA-512" hashValue="PD+HBC6T74WfN8dyGOHdqNtfGZQT2ZSN/yeVnChp5Z5Am+iT6evVVp5kQF5ZU0i3KaFmkZkIxcGe0jyCmQmY4g==" saltValue="vGBlEzFkQWAH71OPkGBxgQ==" spinCount="100000" sheet="1" objects="1" scenarios="1"/>
  <mergeCells count="4">
    <mergeCell ref="B6:E6"/>
    <mergeCell ref="C2:E2"/>
    <mergeCell ref="C3:E3"/>
    <mergeCell ref="C4:E4"/>
  </mergeCells>
  <phoneticPr fontId="1"/>
  <conditionalFormatting sqref="C3:D4">
    <cfRule type="expression" dxfId="10" priority="1">
      <formula>$C3=""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39997558519241921"/>
  </sheetPr>
  <dimension ref="B1:AH46"/>
  <sheetViews>
    <sheetView showGridLines="0" showRowColHeaders="0" zoomScale="90" zoomScaleNormal="90" workbookViewId="0">
      <selection activeCell="C4" sqref="C4"/>
    </sheetView>
  </sheetViews>
  <sheetFormatPr defaultColWidth="9" defaultRowHeight="16.5" x14ac:dyDescent="0.15"/>
  <cols>
    <col min="1" max="1" width="3.5" style="6" customWidth="1"/>
    <col min="2" max="3" width="9.25" style="6" customWidth="1"/>
    <col min="4" max="5" width="16.625" style="6" customWidth="1"/>
    <col min="6" max="6" width="7.25" style="6" bestFit="1" customWidth="1"/>
    <col min="7" max="7" width="14.625" style="10" bestFit="1" customWidth="1"/>
    <col min="8" max="8" width="1.875" style="6" customWidth="1"/>
    <col min="9" max="9" width="41.5" style="17" customWidth="1"/>
    <col min="10" max="10" width="2.5" style="17" customWidth="1"/>
    <col min="11" max="12" width="2.5" style="17" hidden="1" customWidth="1"/>
    <col min="13" max="22" width="8.625" style="19" hidden="1" customWidth="1"/>
    <col min="23" max="23" width="7.875" style="19" hidden="1" customWidth="1"/>
    <col min="24" max="32" width="7.875" style="19" customWidth="1"/>
    <col min="33" max="34" width="9" style="17" customWidth="1"/>
    <col min="35" max="16384" width="9" style="6"/>
  </cols>
  <sheetData>
    <row r="1" spans="2:34" x14ac:dyDescent="0.15">
      <c r="E1" s="7"/>
      <c r="F1" s="7"/>
      <c r="G1" s="8"/>
      <c r="H1" s="7"/>
      <c r="I1" s="18"/>
      <c r="J1" s="18"/>
      <c r="K1" s="18"/>
      <c r="L1" s="18"/>
      <c r="M1" s="18"/>
      <c r="N1" s="18"/>
      <c r="O1" s="18"/>
      <c r="P1" s="18"/>
      <c r="R1" s="18"/>
      <c r="T1" s="18"/>
      <c r="U1" s="18"/>
      <c r="V1" s="18"/>
      <c r="W1" s="18"/>
      <c r="X1" s="18"/>
      <c r="Y1" s="18"/>
      <c r="Z1" s="18"/>
      <c r="AA1" s="18"/>
      <c r="AB1" s="18"/>
      <c r="AC1" s="18"/>
    </row>
    <row r="2" spans="2:34" s="35" customFormat="1" ht="39" customHeight="1" thickBot="1" x14ac:dyDescent="0.2">
      <c r="B2" s="63" t="s">
        <v>54</v>
      </c>
      <c r="C2" s="63"/>
      <c r="D2" s="63"/>
      <c r="G2" s="36"/>
      <c r="I2" s="37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7"/>
      <c r="AH2" s="37"/>
    </row>
    <row r="3" spans="2:34" ht="36.75" customHeight="1" thickBot="1" x14ac:dyDescent="0.2">
      <c r="B3" s="12"/>
      <c r="C3" s="48" t="s">
        <v>36</v>
      </c>
      <c r="D3" s="13" t="s">
        <v>47</v>
      </c>
      <c r="E3" s="13" t="s">
        <v>48</v>
      </c>
      <c r="F3" s="49" t="s">
        <v>2</v>
      </c>
      <c r="G3" s="50" t="s">
        <v>58</v>
      </c>
      <c r="H3" s="9"/>
      <c r="I3" s="20" t="s">
        <v>74</v>
      </c>
      <c r="J3" s="18"/>
      <c r="K3" s="18"/>
      <c r="L3" s="18"/>
      <c r="M3" s="4" t="s">
        <v>28</v>
      </c>
      <c r="N3" s="4" t="s">
        <v>49</v>
      </c>
      <c r="O3" s="4" t="s">
        <v>50</v>
      </c>
      <c r="P3" s="4" t="s">
        <v>29</v>
      </c>
      <c r="Q3" s="4" t="s">
        <v>30</v>
      </c>
      <c r="R3" s="4" t="s">
        <v>24</v>
      </c>
      <c r="S3" s="4" t="s">
        <v>23</v>
      </c>
      <c r="T3" s="4" t="s">
        <v>25</v>
      </c>
      <c r="U3" s="4" t="s">
        <v>73</v>
      </c>
      <c r="V3" s="4" t="s">
        <v>59</v>
      </c>
      <c r="W3" s="21"/>
      <c r="X3" s="21"/>
      <c r="Y3" s="21"/>
      <c r="Z3" s="21"/>
      <c r="AA3" s="21"/>
      <c r="AB3" s="21"/>
      <c r="AC3" s="21"/>
      <c r="AD3" s="21"/>
      <c r="AE3" s="21"/>
      <c r="AF3" s="21"/>
    </row>
    <row r="4" spans="2:34" ht="25.5" customHeight="1" x14ac:dyDescent="0.15">
      <c r="B4" s="14">
        <v>1</v>
      </c>
      <c r="C4" s="39"/>
      <c r="D4" s="40"/>
      <c r="E4" s="40"/>
      <c r="F4" s="41"/>
      <c r="G4" s="54"/>
      <c r="H4" s="11"/>
      <c r="I4" s="52" t="str" cm="1">
        <f t="array" ref="I4">_xlfn.IFS(M4="","",N4&lt;&gt;"",N4,P4&lt;&gt;"",P4,Q4&lt;&gt;"",Q4,R4&lt;&gt;"",R4,S4&lt;&gt;"",S4,T4&lt;&gt;"",T4,U4&lt;&gt;"",U4,V4&lt;&gt;"",V4,TRUE,"OK")</f>
        <v/>
      </c>
      <c r="J4" s="18"/>
      <c r="K4" s="18" t="str">
        <f>IF(I4="","",IF(I4="OK","OK","NG"))</f>
        <v/>
      </c>
      <c r="L4" s="18"/>
      <c r="M4" s="22" t="str">
        <f>TRIM(C4&amp;D4&amp;E4&amp;F4&amp;G4)</f>
        <v/>
      </c>
      <c r="N4" s="22" t="str">
        <f t="shared" ref="N4:N43" si="0">IF(TRIM($C4)="",ID参加種目&amp;ERR選択要求,"")</f>
        <v>種目を選択してください</v>
      </c>
      <c r="O4" s="22" t="str">
        <f t="shared" ref="O4:O43" si="1">IF(TRIM($C4)&lt;&gt;"",VLOOKUP($C4,競技種目学年,2,FALSE),"")</f>
        <v/>
      </c>
      <c r="P4" s="22" t="str">
        <f t="shared" ref="P4:P43" si="2">IF(TRIM(D4)="",ID選手名&amp;ERR入力要求,"")</f>
        <v>選手名を入力してください</v>
      </c>
      <c r="Q4" s="22" t="str">
        <f t="shared" ref="Q4:Q43" si="3">IF(ISNUMBER(SEARCH(" ", TRIM(D4)))=TRUE,"",ID選手名&amp;ERR空文字要求)</f>
        <v>選手名は空文字で区切ってください</v>
      </c>
      <c r="R4" s="22" t="str">
        <f t="shared" ref="R4:R43" si="4">IF(TRIM(E4)="",IDふりがな&amp;ERR入力要求,"")</f>
        <v>ふりがなを入力してください</v>
      </c>
      <c r="S4" s="22" t="str">
        <f t="shared" ref="S4:S43" si="5">IF(ISNUMBER(SEARCH(" ", TRIM(E4)))=TRUE,"",IDふりがな&amp;ERR空文字要求)</f>
        <v>ふりがなは空文字で区切ってください</v>
      </c>
      <c r="T4" s="22" t="str">
        <f>IF(TRIM(F4)="",ID学年&amp;ERR選択要求,"")</f>
        <v>学年を選択してください</v>
      </c>
      <c r="U4" s="22" t="str">
        <f t="shared" ref="U4:U43" si="6">IF(F4&gt;O4,ERR参加種目,"")</f>
        <v/>
      </c>
      <c r="V4" s="22" t="str">
        <f t="shared" ref="V4:V43" si="7">IF(TRIM(G4)="",IDジュニア名&amp;ERR入力要求,"")</f>
        <v>ジュニア名を入力してください</v>
      </c>
      <c r="W4" s="18"/>
      <c r="X4" s="18"/>
      <c r="Y4" s="18"/>
      <c r="Z4" s="18"/>
      <c r="AA4" s="18"/>
      <c r="AB4" s="18"/>
      <c r="AC4" s="18"/>
      <c r="AD4" s="18"/>
      <c r="AE4" s="18"/>
      <c r="AF4" s="18"/>
    </row>
    <row r="5" spans="2:34" ht="25.5" customHeight="1" x14ac:dyDescent="0.15">
      <c r="B5" s="15">
        <v>2</v>
      </c>
      <c r="C5" s="42"/>
      <c r="D5" s="43"/>
      <c r="E5" s="43"/>
      <c r="F5" s="44"/>
      <c r="G5" s="55"/>
      <c r="H5" s="11"/>
      <c r="I5" s="52" t="str" cm="1">
        <f t="array" ref="I5">_xlfn.IFS(M5="","",N5&lt;&gt;"",N5,P5&lt;&gt;"",P5,Q5&lt;&gt;"",Q5,R5&lt;&gt;"",R5,S5&lt;&gt;"",S5,T5&lt;&gt;"",T5,U5&lt;&gt;"",U5,V5&lt;&gt;"",V5,TRUE,"OK")</f>
        <v/>
      </c>
      <c r="J5" s="18"/>
      <c r="K5" s="18" t="str">
        <f t="shared" ref="K5:K43" si="8">IF(I5="","",IF(I5="OK","OK","NG"))</f>
        <v/>
      </c>
      <c r="L5" s="18"/>
      <c r="M5" s="22" t="str">
        <f t="shared" ref="M5:M43" si="9">TRIM(C5&amp;D5&amp;E5&amp;F5&amp;G5)</f>
        <v/>
      </c>
      <c r="N5" s="22" t="str">
        <f t="shared" si="0"/>
        <v>種目を選択してください</v>
      </c>
      <c r="O5" s="22" t="str">
        <f t="shared" si="1"/>
        <v/>
      </c>
      <c r="P5" s="22" t="str">
        <f t="shared" si="2"/>
        <v>選手名を入力してください</v>
      </c>
      <c r="Q5" s="22" t="str">
        <f t="shared" si="3"/>
        <v>選手名は空文字で区切ってください</v>
      </c>
      <c r="R5" s="22" t="str">
        <f t="shared" si="4"/>
        <v>ふりがなを入力してください</v>
      </c>
      <c r="S5" s="22" t="str">
        <f t="shared" si="5"/>
        <v>ふりがなは空文字で区切ってください</v>
      </c>
      <c r="T5" s="22" t="str">
        <f t="shared" ref="T5:T43" si="10">IF(TRIM(F5)="",ID学年&amp;ERR入力要求,"")</f>
        <v>学年を入力してください</v>
      </c>
      <c r="U5" s="22" t="str">
        <f t="shared" si="6"/>
        <v/>
      </c>
      <c r="V5" s="22" t="str">
        <f t="shared" si="7"/>
        <v>ジュニア名を入力してください</v>
      </c>
      <c r="W5" s="18"/>
      <c r="X5" s="18"/>
      <c r="Y5" s="18"/>
      <c r="Z5" s="18"/>
      <c r="AA5" s="18"/>
      <c r="AB5" s="18"/>
      <c r="AC5" s="18"/>
      <c r="AD5" s="18"/>
      <c r="AE5" s="18"/>
      <c r="AF5" s="18"/>
    </row>
    <row r="6" spans="2:34" ht="25.5" customHeight="1" x14ac:dyDescent="0.15">
      <c r="B6" s="15">
        <v>3</v>
      </c>
      <c r="C6" s="42"/>
      <c r="D6" s="43"/>
      <c r="E6" s="43"/>
      <c r="F6" s="44"/>
      <c r="G6" s="55"/>
      <c r="H6" s="11"/>
      <c r="I6" s="52" t="str" cm="1">
        <f t="array" ref="I6">_xlfn.IFS(M6="","",N6&lt;&gt;"",N6,P6&lt;&gt;"",P6,Q6&lt;&gt;"",Q6,R6&lt;&gt;"",R6,S6&lt;&gt;"",S6,T6&lt;&gt;"",T6,U6&lt;&gt;"",U6,V6&lt;&gt;"",V6,TRUE,"OK")</f>
        <v/>
      </c>
      <c r="J6" s="18"/>
      <c r="K6" s="18" t="str">
        <f t="shared" si="8"/>
        <v/>
      </c>
      <c r="L6" s="18"/>
      <c r="M6" s="22" t="str">
        <f t="shared" si="9"/>
        <v/>
      </c>
      <c r="N6" s="22" t="str">
        <f t="shared" si="0"/>
        <v>種目を選択してください</v>
      </c>
      <c r="O6" s="22" t="str">
        <f t="shared" si="1"/>
        <v/>
      </c>
      <c r="P6" s="22" t="str">
        <f t="shared" si="2"/>
        <v>選手名を入力してください</v>
      </c>
      <c r="Q6" s="22" t="str">
        <f t="shared" si="3"/>
        <v>選手名は空文字で区切ってください</v>
      </c>
      <c r="R6" s="22" t="str">
        <f t="shared" si="4"/>
        <v>ふりがなを入力してください</v>
      </c>
      <c r="S6" s="22" t="str">
        <f t="shared" si="5"/>
        <v>ふりがなは空文字で区切ってください</v>
      </c>
      <c r="T6" s="22" t="str">
        <f t="shared" si="10"/>
        <v>学年を入力してください</v>
      </c>
      <c r="U6" s="22" t="str">
        <f t="shared" si="6"/>
        <v/>
      </c>
      <c r="V6" s="22" t="str">
        <f t="shared" si="7"/>
        <v>ジュニア名を入力してください</v>
      </c>
      <c r="W6" s="18"/>
      <c r="X6" s="18"/>
      <c r="Y6" s="18"/>
      <c r="Z6" s="18"/>
      <c r="AA6" s="18"/>
      <c r="AB6" s="18"/>
      <c r="AC6" s="18"/>
      <c r="AD6" s="18"/>
      <c r="AE6" s="18"/>
      <c r="AF6" s="18"/>
    </row>
    <row r="7" spans="2:34" ht="25.5" customHeight="1" x14ac:dyDescent="0.15">
      <c r="B7" s="15">
        <v>4</v>
      </c>
      <c r="C7" s="42"/>
      <c r="D7" s="43"/>
      <c r="E7" s="43"/>
      <c r="F7" s="44"/>
      <c r="G7" s="55"/>
      <c r="H7" s="11"/>
      <c r="I7" s="52" t="str" cm="1">
        <f t="array" ref="I7">_xlfn.IFS(M7="","",N7&lt;&gt;"",N7,P7&lt;&gt;"",P7,Q7&lt;&gt;"",Q7,R7&lt;&gt;"",R7,S7&lt;&gt;"",S7,T7&lt;&gt;"",T7,U7&lt;&gt;"",U7,V7&lt;&gt;"",V7,TRUE,"OK")</f>
        <v/>
      </c>
      <c r="J7" s="18"/>
      <c r="K7" s="18" t="str">
        <f t="shared" si="8"/>
        <v/>
      </c>
      <c r="L7" s="18"/>
      <c r="M7" s="22" t="str">
        <f t="shared" si="9"/>
        <v/>
      </c>
      <c r="N7" s="22" t="str">
        <f t="shared" si="0"/>
        <v>種目を選択してください</v>
      </c>
      <c r="O7" s="22" t="str">
        <f t="shared" si="1"/>
        <v/>
      </c>
      <c r="P7" s="22" t="str">
        <f t="shared" si="2"/>
        <v>選手名を入力してください</v>
      </c>
      <c r="Q7" s="22" t="str">
        <f t="shared" si="3"/>
        <v>選手名は空文字で区切ってください</v>
      </c>
      <c r="R7" s="22" t="str">
        <f t="shared" si="4"/>
        <v>ふりがなを入力してください</v>
      </c>
      <c r="S7" s="22" t="str">
        <f t="shared" si="5"/>
        <v>ふりがなは空文字で区切ってください</v>
      </c>
      <c r="T7" s="22" t="str">
        <f t="shared" si="10"/>
        <v>学年を入力してください</v>
      </c>
      <c r="U7" s="22" t="str">
        <f t="shared" si="6"/>
        <v/>
      </c>
      <c r="V7" s="22" t="str">
        <f t="shared" si="7"/>
        <v>ジュニア名を入力してください</v>
      </c>
      <c r="W7" s="18"/>
      <c r="X7" s="18"/>
      <c r="Y7" s="18"/>
      <c r="Z7" s="18"/>
      <c r="AA7" s="18"/>
      <c r="AB7" s="18"/>
      <c r="AC7" s="18"/>
      <c r="AD7" s="18"/>
      <c r="AE7" s="18"/>
      <c r="AF7" s="18"/>
    </row>
    <row r="8" spans="2:34" ht="25.5" customHeight="1" x14ac:dyDescent="0.15">
      <c r="B8" s="15">
        <v>5</v>
      </c>
      <c r="C8" s="42"/>
      <c r="D8" s="43"/>
      <c r="E8" s="43"/>
      <c r="F8" s="44"/>
      <c r="G8" s="55"/>
      <c r="H8" s="11"/>
      <c r="I8" s="52" t="str" cm="1">
        <f t="array" ref="I8">_xlfn.IFS(M8="","",N8&lt;&gt;"",N8,P8&lt;&gt;"",P8,Q8&lt;&gt;"",Q8,R8&lt;&gt;"",R8,S8&lt;&gt;"",S8,T8&lt;&gt;"",T8,U8&lt;&gt;"",U8,V8&lt;&gt;"",V8,TRUE,"OK")</f>
        <v/>
      </c>
      <c r="J8" s="18"/>
      <c r="K8" s="18" t="str">
        <f t="shared" si="8"/>
        <v/>
      </c>
      <c r="L8" s="18"/>
      <c r="M8" s="22" t="str">
        <f t="shared" si="9"/>
        <v/>
      </c>
      <c r="N8" s="22" t="str">
        <f t="shared" si="0"/>
        <v>種目を選択してください</v>
      </c>
      <c r="O8" s="22" t="str">
        <f t="shared" si="1"/>
        <v/>
      </c>
      <c r="P8" s="22" t="str">
        <f t="shared" si="2"/>
        <v>選手名を入力してください</v>
      </c>
      <c r="Q8" s="22" t="str">
        <f t="shared" si="3"/>
        <v>選手名は空文字で区切ってください</v>
      </c>
      <c r="R8" s="22" t="str">
        <f t="shared" si="4"/>
        <v>ふりがなを入力してください</v>
      </c>
      <c r="S8" s="22" t="str">
        <f t="shared" si="5"/>
        <v>ふりがなは空文字で区切ってください</v>
      </c>
      <c r="T8" s="22" t="str">
        <f t="shared" si="10"/>
        <v>学年を入力してください</v>
      </c>
      <c r="U8" s="22" t="str">
        <f t="shared" si="6"/>
        <v/>
      </c>
      <c r="V8" s="22" t="str">
        <f t="shared" si="7"/>
        <v>ジュニア名を入力してください</v>
      </c>
      <c r="W8" s="18"/>
      <c r="X8" s="18"/>
      <c r="Y8" s="18"/>
      <c r="Z8" s="18"/>
      <c r="AA8" s="18"/>
      <c r="AB8" s="18"/>
      <c r="AC8" s="18"/>
      <c r="AD8" s="18"/>
      <c r="AE8" s="18"/>
      <c r="AF8" s="18"/>
    </row>
    <row r="9" spans="2:34" ht="25.5" customHeight="1" x14ac:dyDescent="0.15">
      <c r="B9" s="15">
        <v>6</v>
      </c>
      <c r="C9" s="42"/>
      <c r="D9" s="43"/>
      <c r="E9" s="43"/>
      <c r="F9" s="44"/>
      <c r="G9" s="55"/>
      <c r="H9" s="11"/>
      <c r="I9" s="52" t="str" cm="1">
        <f t="array" ref="I9">_xlfn.IFS(M9="","",N9&lt;&gt;"",N9,P9&lt;&gt;"",P9,Q9&lt;&gt;"",Q9,R9&lt;&gt;"",R9,S9&lt;&gt;"",S9,T9&lt;&gt;"",T9,U9&lt;&gt;"",U9,V9&lt;&gt;"",V9,TRUE,"OK")</f>
        <v/>
      </c>
      <c r="J9" s="18"/>
      <c r="K9" s="18" t="str">
        <f t="shared" si="8"/>
        <v/>
      </c>
      <c r="L9" s="18"/>
      <c r="M9" s="22" t="str">
        <f t="shared" si="9"/>
        <v/>
      </c>
      <c r="N9" s="22" t="str">
        <f t="shared" si="0"/>
        <v>種目を選択してください</v>
      </c>
      <c r="O9" s="22" t="str">
        <f t="shared" si="1"/>
        <v/>
      </c>
      <c r="P9" s="22" t="str">
        <f t="shared" si="2"/>
        <v>選手名を入力してください</v>
      </c>
      <c r="Q9" s="22" t="str">
        <f t="shared" si="3"/>
        <v>選手名は空文字で区切ってください</v>
      </c>
      <c r="R9" s="22" t="str">
        <f t="shared" si="4"/>
        <v>ふりがなを入力してください</v>
      </c>
      <c r="S9" s="22" t="str">
        <f t="shared" si="5"/>
        <v>ふりがなは空文字で区切ってください</v>
      </c>
      <c r="T9" s="22" t="str">
        <f t="shared" si="10"/>
        <v>学年を入力してください</v>
      </c>
      <c r="U9" s="22" t="str">
        <f t="shared" si="6"/>
        <v/>
      </c>
      <c r="V9" s="22" t="str">
        <f t="shared" si="7"/>
        <v>ジュニア名を入力してください</v>
      </c>
      <c r="W9" s="18"/>
      <c r="X9" s="18"/>
      <c r="Y9" s="18"/>
      <c r="Z9" s="18"/>
      <c r="AA9" s="18"/>
      <c r="AB9" s="18"/>
      <c r="AC9" s="18"/>
      <c r="AD9" s="18"/>
      <c r="AE9" s="18"/>
      <c r="AF9" s="18"/>
    </row>
    <row r="10" spans="2:34" ht="25.5" customHeight="1" x14ac:dyDescent="0.15">
      <c r="B10" s="15">
        <v>7</v>
      </c>
      <c r="C10" s="42"/>
      <c r="D10" s="43"/>
      <c r="E10" s="43"/>
      <c r="F10" s="44"/>
      <c r="G10" s="55"/>
      <c r="H10" s="11"/>
      <c r="I10" s="52" t="str" cm="1">
        <f t="array" ref="I10">_xlfn.IFS(M10="","",N10&lt;&gt;"",N10,P10&lt;&gt;"",P10,Q10&lt;&gt;"",Q10,R10&lt;&gt;"",R10,S10&lt;&gt;"",S10,T10&lt;&gt;"",T10,U10&lt;&gt;"",U10,V10&lt;&gt;"",V10,TRUE,"OK")</f>
        <v/>
      </c>
      <c r="J10" s="18"/>
      <c r="K10" s="18" t="str">
        <f t="shared" si="8"/>
        <v/>
      </c>
      <c r="L10" s="18"/>
      <c r="M10" s="22" t="str">
        <f t="shared" si="9"/>
        <v/>
      </c>
      <c r="N10" s="22" t="str">
        <f t="shared" si="0"/>
        <v>種目を選択してください</v>
      </c>
      <c r="O10" s="22" t="str">
        <f t="shared" si="1"/>
        <v/>
      </c>
      <c r="P10" s="22" t="str">
        <f t="shared" si="2"/>
        <v>選手名を入力してください</v>
      </c>
      <c r="Q10" s="22" t="str">
        <f t="shared" si="3"/>
        <v>選手名は空文字で区切ってください</v>
      </c>
      <c r="R10" s="22" t="str">
        <f t="shared" si="4"/>
        <v>ふりがなを入力してください</v>
      </c>
      <c r="S10" s="22" t="str">
        <f t="shared" si="5"/>
        <v>ふりがなは空文字で区切ってください</v>
      </c>
      <c r="T10" s="22" t="str">
        <f t="shared" si="10"/>
        <v>学年を入力してください</v>
      </c>
      <c r="U10" s="22" t="str">
        <f t="shared" si="6"/>
        <v/>
      </c>
      <c r="V10" s="22" t="str">
        <f t="shared" si="7"/>
        <v>ジュニア名を入力してください</v>
      </c>
      <c r="W10" s="18"/>
      <c r="X10" s="18"/>
      <c r="Y10" s="18"/>
      <c r="Z10" s="18"/>
      <c r="AA10" s="18"/>
      <c r="AB10" s="18"/>
      <c r="AC10" s="18"/>
      <c r="AD10" s="18"/>
      <c r="AE10" s="18"/>
      <c r="AF10" s="18"/>
    </row>
    <row r="11" spans="2:34" ht="25.5" customHeight="1" x14ac:dyDescent="0.15">
      <c r="B11" s="15">
        <v>8</v>
      </c>
      <c r="C11" s="42"/>
      <c r="D11" s="43"/>
      <c r="E11" s="43"/>
      <c r="F11" s="44"/>
      <c r="G11" s="55"/>
      <c r="H11" s="11"/>
      <c r="I11" s="52" t="str" cm="1">
        <f t="array" ref="I11">_xlfn.IFS(M11="","",N11&lt;&gt;"",N11,P11&lt;&gt;"",P11,Q11&lt;&gt;"",Q11,R11&lt;&gt;"",R11,S11&lt;&gt;"",S11,T11&lt;&gt;"",T11,U11&lt;&gt;"",U11,V11&lt;&gt;"",V11,TRUE,"OK")</f>
        <v/>
      </c>
      <c r="J11" s="18"/>
      <c r="K11" s="18" t="str">
        <f t="shared" si="8"/>
        <v/>
      </c>
      <c r="L11" s="18"/>
      <c r="M11" s="22" t="str">
        <f t="shared" si="9"/>
        <v/>
      </c>
      <c r="N11" s="22" t="str">
        <f t="shared" si="0"/>
        <v>種目を選択してください</v>
      </c>
      <c r="O11" s="22" t="str">
        <f t="shared" si="1"/>
        <v/>
      </c>
      <c r="P11" s="22" t="str">
        <f t="shared" si="2"/>
        <v>選手名を入力してください</v>
      </c>
      <c r="Q11" s="22" t="str">
        <f t="shared" si="3"/>
        <v>選手名は空文字で区切ってください</v>
      </c>
      <c r="R11" s="22" t="str">
        <f t="shared" si="4"/>
        <v>ふりがなを入力してください</v>
      </c>
      <c r="S11" s="22" t="str">
        <f t="shared" si="5"/>
        <v>ふりがなは空文字で区切ってください</v>
      </c>
      <c r="T11" s="22" t="str">
        <f t="shared" si="10"/>
        <v>学年を入力してください</v>
      </c>
      <c r="U11" s="22" t="str">
        <f t="shared" si="6"/>
        <v/>
      </c>
      <c r="V11" s="22" t="str">
        <f t="shared" si="7"/>
        <v>ジュニア名を入力してください</v>
      </c>
      <c r="W11" s="18"/>
      <c r="X11" s="18"/>
      <c r="Y11" s="18"/>
      <c r="Z11" s="18"/>
      <c r="AA11" s="18"/>
      <c r="AB11" s="18"/>
      <c r="AC11" s="18"/>
      <c r="AD11" s="18"/>
      <c r="AE11" s="18"/>
      <c r="AF11" s="18"/>
    </row>
    <row r="12" spans="2:34" ht="25.5" customHeight="1" x14ac:dyDescent="0.15">
      <c r="B12" s="15">
        <v>9</v>
      </c>
      <c r="C12" s="42"/>
      <c r="D12" s="43"/>
      <c r="E12" s="43"/>
      <c r="F12" s="44"/>
      <c r="G12" s="55"/>
      <c r="H12" s="11"/>
      <c r="I12" s="52" t="str" cm="1">
        <f t="array" ref="I12">_xlfn.IFS(M12="","",N12&lt;&gt;"",N12,P12&lt;&gt;"",P12,Q12&lt;&gt;"",Q12,R12&lt;&gt;"",R12,S12&lt;&gt;"",S12,T12&lt;&gt;"",T12,U12&lt;&gt;"",U12,V12&lt;&gt;"",V12,TRUE,"OK")</f>
        <v/>
      </c>
      <c r="J12" s="18"/>
      <c r="K12" s="18" t="str">
        <f t="shared" si="8"/>
        <v/>
      </c>
      <c r="L12" s="18"/>
      <c r="M12" s="22" t="str">
        <f t="shared" si="9"/>
        <v/>
      </c>
      <c r="N12" s="22" t="str">
        <f t="shared" si="0"/>
        <v>種目を選択してください</v>
      </c>
      <c r="O12" s="22" t="str">
        <f t="shared" si="1"/>
        <v/>
      </c>
      <c r="P12" s="22" t="str">
        <f t="shared" si="2"/>
        <v>選手名を入力してください</v>
      </c>
      <c r="Q12" s="22" t="str">
        <f t="shared" si="3"/>
        <v>選手名は空文字で区切ってください</v>
      </c>
      <c r="R12" s="22" t="str">
        <f t="shared" si="4"/>
        <v>ふりがなを入力してください</v>
      </c>
      <c r="S12" s="22" t="str">
        <f t="shared" si="5"/>
        <v>ふりがなは空文字で区切ってください</v>
      </c>
      <c r="T12" s="22" t="str">
        <f t="shared" si="10"/>
        <v>学年を入力してください</v>
      </c>
      <c r="U12" s="22" t="str">
        <f t="shared" si="6"/>
        <v/>
      </c>
      <c r="V12" s="22" t="str">
        <f t="shared" si="7"/>
        <v>ジュニア名を入力してください</v>
      </c>
      <c r="W12" s="18"/>
      <c r="X12" s="18"/>
      <c r="Y12" s="18"/>
      <c r="Z12" s="18"/>
      <c r="AA12" s="18"/>
      <c r="AB12" s="18"/>
      <c r="AC12" s="18"/>
      <c r="AD12" s="18"/>
      <c r="AE12" s="18"/>
      <c r="AF12" s="18"/>
    </row>
    <row r="13" spans="2:34" ht="25.5" customHeight="1" x14ac:dyDescent="0.15">
      <c r="B13" s="15">
        <v>10</v>
      </c>
      <c r="C13" s="42"/>
      <c r="D13" s="43"/>
      <c r="E13" s="43"/>
      <c r="F13" s="44"/>
      <c r="G13" s="55"/>
      <c r="H13" s="11"/>
      <c r="I13" s="52" t="str" cm="1">
        <f t="array" ref="I13">_xlfn.IFS(M13="","",N13&lt;&gt;"",N13,P13&lt;&gt;"",P13,Q13&lt;&gt;"",Q13,R13&lt;&gt;"",R13,S13&lt;&gt;"",S13,T13&lt;&gt;"",T13,U13&lt;&gt;"",U13,V13&lt;&gt;"",V13,TRUE,"OK")</f>
        <v/>
      </c>
      <c r="J13" s="18"/>
      <c r="K13" s="18" t="str">
        <f t="shared" si="8"/>
        <v/>
      </c>
      <c r="L13" s="18"/>
      <c r="M13" s="22" t="str">
        <f t="shared" si="9"/>
        <v/>
      </c>
      <c r="N13" s="22" t="str">
        <f t="shared" si="0"/>
        <v>種目を選択してください</v>
      </c>
      <c r="O13" s="22" t="str">
        <f t="shared" si="1"/>
        <v/>
      </c>
      <c r="P13" s="22" t="str">
        <f t="shared" si="2"/>
        <v>選手名を入力してください</v>
      </c>
      <c r="Q13" s="22" t="str">
        <f t="shared" si="3"/>
        <v>選手名は空文字で区切ってください</v>
      </c>
      <c r="R13" s="22" t="str">
        <f t="shared" si="4"/>
        <v>ふりがなを入力してください</v>
      </c>
      <c r="S13" s="22" t="str">
        <f t="shared" si="5"/>
        <v>ふりがなは空文字で区切ってください</v>
      </c>
      <c r="T13" s="22" t="str">
        <f t="shared" si="10"/>
        <v>学年を入力してください</v>
      </c>
      <c r="U13" s="22" t="str">
        <f t="shared" si="6"/>
        <v/>
      </c>
      <c r="V13" s="22" t="str">
        <f t="shared" si="7"/>
        <v>ジュニア名を入力してください</v>
      </c>
      <c r="W13" s="18"/>
      <c r="X13" s="18"/>
      <c r="Y13" s="18"/>
      <c r="Z13" s="18"/>
      <c r="AA13" s="18"/>
      <c r="AB13" s="18"/>
      <c r="AC13" s="18"/>
      <c r="AD13" s="18"/>
      <c r="AE13" s="18"/>
      <c r="AF13" s="18"/>
    </row>
    <row r="14" spans="2:34" ht="25.5" customHeight="1" x14ac:dyDescent="0.15">
      <c r="B14" s="15">
        <v>11</v>
      </c>
      <c r="C14" s="42"/>
      <c r="D14" s="43"/>
      <c r="E14" s="43"/>
      <c r="F14" s="44"/>
      <c r="G14" s="55"/>
      <c r="H14" s="11"/>
      <c r="I14" s="52" t="str" cm="1">
        <f t="array" ref="I14">_xlfn.IFS(M14="","",N14&lt;&gt;"",N14,P14&lt;&gt;"",P14,Q14&lt;&gt;"",Q14,R14&lt;&gt;"",R14,S14&lt;&gt;"",S14,T14&lt;&gt;"",T14,U14&lt;&gt;"",U14,V14&lt;&gt;"",V14,TRUE,"OK")</f>
        <v/>
      </c>
      <c r="J14" s="18"/>
      <c r="K14" s="18" t="str">
        <f t="shared" si="8"/>
        <v/>
      </c>
      <c r="L14" s="18"/>
      <c r="M14" s="22" t="str">
        <f t="shared" si="9"/>
        <v/>
      </c>
      <c r="N14" s="22" t="str">
        <f t="shared" si="0"/>
        <v>種目を選択してください</v>
      </c>
      <c r="O14" s="22" t="str">
        <f t="shared" si="1"/>
        <v/>
      </c>
      <c r="P14" s="22" t="str">
        <f t="shared" si="2"/>
        <v>選手名を入力してください</v>
      </c>
      <c r="Q14" s="22" t="str">
        <f t="shared" si="3"/>
        <v>選手名は空文字で区切ってください</v>
      </c>
      <c r="R14" s="22" t="str">
        <f t="shared" si="4"/>
        <v>ふりがなを入力してください</v>
      </c>
      <c r="S14" s="22" t="str">
        <f t="shared" si="5"/>
        <v>ふりがなは空文字で区切ってください</v>
      </c>
      <c r="T14" s="22" t="str">
        <f t="shared" si="10"/>
        <v>学年を入力してください</v>
      </c>
      <c r="U14" s="22" t="str">
        <f t="shared" si="6"/>
        <v/>
      </c>
      <c r="V14" s="22" t="str">
        <f t="shared" si="7"/>
        <v>ジュニア名を入力してください</v>
      </c>
      <c r="W14" s="18"/>
      <c r="X14" s="18"/>
      <c r="Y14" s="18"/>
      <c r="Z14" s="18"/>
      <c r="AA14" s="18"/>
      <c r="AB14" s="18"/>
      <c r="AC14" s="18"/>
      <c r="AD14" s="18"/>
      <c r="AE14" s="18"/>
      <c r="AF14" s="18"/>
    </row>
    <row r="15" spans="2:34" ht="25.5" customHeight="1" x14ac:dyDescent="0.15">
      <c r="B15" s="15">
        <v>12</v>
      </c>
      <c r="C15" s="42"/>
      <c r="D15" s="43"/>
      <c r="E15" s="43"/>
      <c r="F15" s="44"/>
      <c r="G15" s="55"/>
      <c r="H15" s="11"/>
      <c r="I15" s="52" t="str" cm="1">
        <f t="array" ref="I15">_xlfn.IFS(M15="","",N15&lt;&gt;"",N15,P15&lt;&gt;"",P15,Q15&lt;&gt;"",Q15,R15&lt;&gt;"",R15,S15&lt;&gt;"",S15,T15&lt;&gt;"",T15,U15&lt;&gt;"",U15,V15&lt;&gt;"",V15,TRUE,"OK")</f>
        <v/>
      </c>
      <c r="J15" s="18"/>
      <c r="K15" s="18" t="str">
        <f t="shared" si="8"/>
        <v/>
      </c>
      <c r="L15" s="18"/>
      <c r="M15" s="22" t="str">
        <f t="shared" si="9"/>
        <v/>
      </c>
      <c r="N15" s="22" t="str">
        <f t="shared" si="0"/>
        <v>種目を選択してください</v>
      </c>
      <c r="O15" s="22" t="str">
        <f t="shared" si="1"/>
        <v/>
      </c>
      <c r="P15" s="22" t="str">
        <f t="shared" si="2"/>
        <v>選手名を入力してください</v>
      </c>
      <c r="Q15" s="22" t="str">
        <f t="shared" si="3"/>
        <v>選手名は空文字で区切ってください</v>
      </c>
      <c r="R15" s="22" t="str">
        <f t="shared" si="4"/>
        <v>ふりがなを入力してください</v>
      </c>
      <c r="S15" s="22" t="str">
        <f t="shared" si="5"/>
        <v>ふりがなは空文字で区切ってください</v>
      </c>
      <c r="T15" s="22" t="str">
        <f t="shared" si="10"/>
        <v>学年を入力してください</v>
      </c>
      <c r="U15" s="22" t="str">
        <f t="shared" si="6"/>
        <v/>
      </c>
      <c r="V15" s="22" t="str">
        <f t="shared" si="7"/>
        <v>ジュニア名を入力してください</v>
      </c>
      <c r="W15" s="18"/>
      <c r="X15" s="18"/>
      <c r="Y15" s="18"/>
      <c r="Z15" s="18"/>
      <c r="AA15" s="18"/>
      <c r="AB15" s="18"/>
      <c r="AC15" s="18"/>
      <c r="AD15" s="18"/>
      <c r="AE15" s="18"/>
      <c r="AF15" s="18"/>
    </row>
    <row r="16" spans="2:34" ht="25.5" customHeight="1" x14ac:dyDescent="0.15">
      <c r="B16" s="15">
        <v>13</v>
      </c>
      <c r="C16" s="42"/>
      <c r="D16" s="43"/>
      <c r="E16" s="43"/>
      <c r="F16" s="44"/>
      <c r="G16" s="55"/>
      <c r="H16" s="11"/>
      <c r="I16" s="52" t="str" cm="1">
        <f t="array" ref="I16">_xlfn.IFS(M16="","",N16&lt;&gt;"",N16,P16&lt;&gt;"",P16,Q16&lt;&gt;"",Q16,R16&lt;&gt;"",R16,S16&lt;&gt;"",S16,T16&lt;&gt;"",T16,U16&lt;&gt;"",U16,V16&lt;&gt;"",V16,TRUE,"OK")</f>
        <v/>
      </c>
      <c r="J16" s="18"/>
      <c r="K16" s="18" t="str">
        <f t="shared" si="8"/>
        <v/>
      </c>
      <c r="L16" s="18"/>
      <c r="M16" s="22" t="str">
        <f t="shared" si="9"/>
        <v/>
      </c>
      <c r="N16" s="22" t="str">
        <f t="shared" si="0"/>
        <v>種目を選択してください</v>
      </c>
      <c r="O16" s="22" t="str">
        <f t="shared" si="1"/>
        <v/>
      </c>
      <c r="P16" s="22" t="str">
        <f t="shared" si="2"/>
        <v>選手名を入力してください</v>
      </c>
      <c r="Q16" s="22" t="str">
        <f t="shared" si="3"/>
        <v>選手名は空文字で区切ってください</v>
      </c>
      <c r="R16" s="22" t="str">
        <f t="shared" si="4"/>
        <v>ふりがなを入力してください</v>
      </c>
      <c r="S16" s="22" t="str">
        <f t="shared" si="5"/>
        <v>ふりがなは空文字で区切ってください</v>
      </c>
      <c r="T16" s="22" t="str">
        <f t="shared" si="10"/>
        <v>学年を入力してください</v>
      </c>
      <c r="U16" s="22" t="str">
        <f t="shared" si="6"/>
        <v/>
      </c>
      <c r="V16" s="22" t="str">
        <f t="shared" si="7"/>
        <v>ジュニア名を入力してください</v>
      </c>
      <c r="W16" s="18"/>
      <c r="X16" s="18"/>
      <c r="Y16" s="18"/>
      <c r="Z16" s="18"/>
      <c r="AA16" s="18"/>
      <c r="AB16" s="18"/>
      <c r="AC16" s="18"/>
      <c r="AD16" s="18"/>
      <c r="AE16" s="18"/>
      <c r="AF16" s="18"/>
    </row>
    <row r="17" spans="2:32" ht="25.5" customHeight="1" x14ac:dyDescent="0.15">
      <c r="B17" s="15">
        <v>14</v>
      </c>
      <c r="C17" s="42"/>
      <c r="D17" s="43"/>
      <c r="E17" s="43"/>
      <c r="F17" s="44"/>
      <c r="G17" s="55"/>
      <c r="H17" s="11"/>
      <c r="I17" s="52" t="str" cm="1">
        <f t="array" ref="I17">_xlfn.IFS(M17="","",N17&lt;&gt;"",N17,P17&lt;&gt;"",P17,Q17&lt;&gt;"",Q17,R17&lt;&gt;"",R17,S17&lt;&gt;"",S17,T17&lt;&gt;"",T17,U17&lt;&gt;"",U17,V17&lt;&gt;"",V17,TRUE,"OK")</f>
        <v/>
      </c>
      <c r="J17" s="18"/>
      <c r="K17" s="18" t="str">
        <f t="shared" si="8"/>
        <v/>
      </c>
      <c r="L17" s="18"/>
      <c r="M17" s="22" t="str">
        <f t="shared" si="9"/>
        <v/>
      </c>
      <c r="N17" s="22" t="str">
        <f t="shared" si="0"/>
        <v>種目を選択してください</v>
      </c>
      <c r="O17" s="22" t="str">
        <f t="shared" si="1"/>
        <v/>
      </c>
      <c r="P17" s="22" t="str">
        <f t="shared" si="2"/>
        <v>選手名を入力してください</v>
      </c>
      <c r="Q17" s="22" t="str">
        <f t="shared" si="3"/>
        <v>選手名は空文字で区切ってください</v>
      </c>
      <c r="R17" s="22" t="str">
        <f t="shared" si="4"/>
        <v>ふりがなを入力してください</v>
      </c>
      <c r="S17" s="22" t="str">
        <f t="shared" si="5"/>
        <v>ふりがなは空文字で区切ってください</v>
      </c>
      <c r="T17" s="22" t="str">
        <f t="shared" si="10"/>
        <v>学年を入力してください</v>
      </c>
      <c r="U17" s="22" t="str">
        <f t="shared" si="6"/>
        <v/>
      </c>
      <c r="V17" s="22" t="str">
        <f t="shared" si="7"/>
        <v>ジュニア名を入力してください</v>
      </c>
      <c r="W17" s="18"/>
      <c r="X17" s="18"/>
      <c r="Y17" s="18"/>
      <c r="Z17" s="18"/>
      <c r="AA17" s="18"/>
      <c r="AB17" s="18"/>
      <c r="AC17" s="18"/>
      <c r="AD17" s="18"/>
      <c r="AE17" s="18"/>
      <c r="AF17" s="18"/>
    </row>
    <row r="18" spans="2:32" ht="25.5" customHeight="1" x14ac:dyDescent="0.15">
      <c r="B18" s="15">
        <v>15</v>
      </c>
      <c r="C18" s="42"/>
      <c r="D18" s="43"/>
      <c r="E18" s="43"/>
      <c r="F18" s="44"/>
      <c r="G18" s="55"/>
      <c r="H18" s="11"/>
      <c r="I18" s="52" t="str" cm="1">
        <f t="array" ref="I18">_xlfn.IFS(M18="","",N18&lt;&gt;"",N18,P18&lt;&gt;"",P18,Q18&lt;&gt;"",Q18,R18&lt;&gt;"",R18,S18&lt;&gt;"",S18,T18&lt;&gt;"",T18,U18&lt;&gt;"",U18,V18&lt;&gt;"",V18,TRUE,"OK")</f>
        <v/>
      </c>
      <c r="J18" s="18"/>
      <c r="K18" s="18" t="str">
        <f t="shared" si="8"/>
        <v/>
      </c>
      <c r="L18" s="18"/>
      <c r="M18" s="22" t="str">
        <f t="shared" si="9"/>
        <v/>
      </c>
      <c r="N18" s="22" t="str">
        <f t="shared" si="0"/>
        <v>種目を選択してください</v>
      </c>
      <c r="O18" s="22" t="str">
        <f t="shared" si="1"/>
        <v/>
      </c>
      <c r="P18" s="22" t="str">
        <f t="shared" si="2"/>
        <v>選手名を入力してください</v>
      </c>
      <c r="Q18" s="22" t="str">
        <f t="shared" si="3"/>
        <v>選手名は空文字で区切ってください</v>
      </c>
      <c r="R18" s="22" t="str">
        <f t="shared" si="4"/>
        <v>ふりがなを入力してください</v>
      </c>
      <c r="S18" s="22" t="str">
        <f t="shared" si="5"/>
        <v>ふりがなは空文字で区切ってください</v>
      </c>
      <c r="T18" s="22" t="str">
        <f t="shared" si="10"/>
        <v>学年を入力してください</v>
      </c>
      <c r="U18" s="22" t="str">
        <f t="shared" si="6"/>
        <v/>
      </c>
      <c r="V18" s="22" t="str">
        <f t="shared" si="7"/>
        <v>ジュニア名を入力してください</v>
      </c>
      <c r="W18" s="18"/>
      <c r="X18" s="18"/>
      <c r="Y18" s="18"/>
      <c r="Z18" s="18"/>
      <c r="AA18" s="18"/>
      <c r="AB18" s="18"/>
      <c r="AC18" s="18"/>
      <c r="AD18" s="18"/>
      <c r="AE18" s="18"/>
      <c r="AF18" s="18"/>
    </row>
    <row r="19" spans="2:32" ht="25.5" customHeight="1" x14ac:dyDescent="0.15">
      <c r="B19" s="15">
        <v>16</v>
      </c>
      <c r="C19" s="42"/>
      <c r="D19" s="43"/>
      <c r="E19" s="43"/>
      <c r="F19" s="44"/>
      <c r="G19" s="55"/>
      <c r="H19" s="11"/>
      <c r="I19" s="52" t="str" cm="1">
        <f t="array" ref="I19">_xlfn.IFS(M19="","",N19&lt;&gt;"",N19,P19&lt;&gt;"",P19,Q19&lt;&gt;"",Q19,R19&lt;&gt;"",R19,S19&lt;&gt;"",S19,T19&lt;&gt;"",T19,U19&lt;&gt;"",U19,V19&lt;&gt;"",V19,TRUE,"OK")</f>
        <v/>
      </c>
      <c r="J19" s="18"/>
      <c r="K19" s="18" t="str">
        <f t="shared" si="8"/>
        <v/>
      </c>
      <c r="L19" s="18"/>
      <c r="M19" s="22" t="str">
        <f t="shared" si="9"/>
        <v/>
      </c>
      <c r="N19" s="22" t="str">
        <f t="shared" si="0"/>
        <v>種目を選択してください</v>
      </c>
      <c r="O19" s="22" t="str">
        <f t="shared" si="1"/>
        <v/>
      </c>
      <c r="P19" s="22" t="str">
        <f t="shared" si="2"/>
        <v>選手名を入力してください</v>
      </c>
      <c r="Q19" s="22" t="str">
        <f t="shared" si="3"/>
        <v>選手名は空文字で区切ってください</v>
      </c>
      <c r="R19" s="22" t="str">
        <f t="shared" si="4"/>
        <v>ふりがなを入力してください</v>
      </c>
      <c r="S19" s="22" t="str">
        <f t="shared" si="5"/>
        <v>ふりがなは空文字で区切ってください</v>
      </c>
      <c r="T19" s="22" t="str">
        <f t="shared" si="10"/>
        <v>学年を入力してください</v>
      </c>
      <c r="U19" s="22" t="str">
        <f t="shared" si="6"/>
        <v/>
      </c>
      <c r="V19" s="22" t="str">
        <f t="shared" si="7"/>
        <v>ジュニア名を入力してください</v>
      </c>
      <c r="W19" s="18"/>
      <c r="X19" s="18"/>
      <c r="Y19" s="18"/>
      <c r="Z19" s="18"/>
      <c r="AA19" s="18"/>
      <c r="AB19" s="18"/>
      <c r="AC19" s="18"/>
      <c r="AD19" s="18"/>
      <c r="AE19" s="18"/>
      <c r="AF19" s="18"/>
    </row>
    <row r="20" spans="2:32" ht="25.5" customHeight="1" x14ac:dyDescent="0.15">
      <c r="B20" s="15">
        <v>17</v>
      </c>
      <c r="C20" s="42"/>
      <c r="D20" s="43"/>
      <c r="E20" s="43"/>
      <c r="F20" s="44"/>
      <c r="G20" s="55"/>
      <c r="H20" s="11"/>
      <c r="I20" s="52" t="str" cm="1">
        <f t="array" ref="I20">_xlfn.IFS(M20="","",N20&lt;&gt;"",N20,P20&lt;&gt;"",P20,Q20&lt;&gt;"",Q20,R20&lt;&gt;"",R20,S20&lt;&gt;"",S20,T20&lt;&gt;"",T20,U20&lt;&gt;"",U20,V20&lt;&gt;"",V20,TRUE,"OK")</f>
        <v/>
      </c>
      <c r="J20" s="18"/>
      <c r="K20" s="18" t="str">
        <f t="shared" si="8"/>
        <v/>
      </c>
      <c r="L20" s="18"/>
      <c r="M20" s="22" t="str">
        <f t="shared" si="9"/>
        <v/>
      </c>
      <c r="N20" s="22" t="str">
        <f t="shared" si="0"/>
        <v>種目を選択してください</v>
      </c>
      <c r="O20" s="22" t="str">
        <f t="shared" si="1"/>
        <v/>
      </c>
      <c r="P20" s="22" t="str">
        <f t="shared" si="2"/>
        <v>選手名を入力してください</v>
      </c>
      <c r="Q20" s="22" t="str">
        <f t="shared" si="3"/>
        <v>選手名は空文字で区切ってください</v>
      </c>
      <c r="R20" s="22" t="str">
        <f t="shared" si="4"/>
        <v>ふりがなを入力してください</v>
      </c>
      <c r="S20" s="22" t="str">
        <f t="shared" si="5"/>
        <v>ふりがなは空文字で区切ってください</v>
      </c>
      <c r="T20" s="22" t="str">
        <f t="shared" si="10"/>
        <v>学年を入力してください</v>
      </c>
      <c r="U20" s="22" t="str">
        <f t="shared" si="6"/>
        <v/>
      </c>
      <c r="V20" s="22" t="str">
        <f t="shared" si="7"/>
        <v>ジュニア名を入力してください</v>
      </c>
      <c r="W20" s="18"/>
      <c r="X20" s="18"/>
      <c r="Y20" s="18"/>
      <c r="Z20" s="18"/>
      <c r="AA20" s="18"/>
      <c r="AB20" s="18"/>
      <c r="AC20" s="18"/>
      <c r="AD20" s="18"/>
      <c r="AE20" s="18"/>
      <c r="AF20" s="18"/>
    </row>
    <row r="21" spans="2:32" ht="25.5" customHeight="1" x14ac:dyDescent="0.15">
      <c r="B21" s="15">
        <v>18</v>
      </c>
      <c r="C21" s="42"/>
      <c r="D21" s="43"/>
      <c r="E21" s="43"/>
      <c r="F21" s="44"/>
      <c r="G21" s="55"/>
      <c r="H21" s="11"/>
      <c r="I21" s="52" t="str" cm="1">
        <f t="array" ref="I21">_xlfn.IFS(M21="","",N21&lt;&gt;"",N21,P21&lt;&gt;"",P21,Q21&lt;&gt;"",Q21,R21&lt;&gt;"",R21,S21&lt;&gt;"",S21,T21&lt;&gt;"",T21,U21&lt;&gt;"",U21,V21&lt;&gt;"",V21,TRUE,"OK")</f>
        <v/>
      </c>
      <c r="J21" s="18"/>
      <c r="K21" s="18" t="str">
        <f t="shared" si="8"/>
        <v/>
      </c>
      <c r="L21" s="18"/>
      <c r="M21" s="22" t="str">
        <f t="shared" si="9"/>
        <v/>
      </c>
      <c r="N21" s="22" t="str">
        <f t="shared" si="0"/>
        <v>種目を選択してください</v>
      </c>
      <c r="O21" s="22" t="str">
        <f t="shared" si="1"/>
        <v/>
      </c>
      <c r="P21" s="22" t="str">
        <f t="shared" si="2"/>
        <v>選手名を入力してください</v>
      </c>
      <c r="Q21" s="22" t="str">
        <f t="shared" si="3"/>
        <v>選手名は空文字で区切ってください</v>
      </c>
      <c r="R21" s="22" t="str">
        <f t="shared" si="4"/>
        <v>ふりがなを入力してください</v>
      </c>
      <c r="S21" s="22" t="str">
        <f t="shared" si="5"/>
        <v>ふりがなは空文字で区切ってください</v>
      </c>
      <c r="T21" s="22" t="str">
        <f t="shared" si="10"/>
        <v>学年を入力してください</v>
      </c>
      <c r="U21" s="22" t="str">
        <f t="shared" si="6"/>
        <v/>
      </c>
      <c r="V21" s="22" t="str">
        <f t="shared" si="7"/>
        <v>ジュニア名を入力してください</v>
      </c>
      <c r="W21" s="18"/>
      <c r="X21" s="18"/>
      <c r="Y21" s="18"/>
      <c r="Z21" s="18"/>
      <c r="AA21" s="18"/>
      <c r="AB21" s="18"/>
      <c r="AC21" s="18"/>
      <c r="AD21" s="18"/>
      <c r="AE21" s="18"/>
      <c r="AF21" s="18"/>
    </row>
    <row r="22" spans="2:32" ht="25.5" customHeight="1" x14ac:dyDescent="0.15">
      <c r="B22" s="15">
        <v>19</v>
      </c>
      <c r="C22" s="42"/>
      <c r="D22" s="43"/>
      <c r="E22" s="43"/>
      <c r="F22" s="44"/>
      <c r="G22" s="55"/>
      <c r="H22" s="11"/>
      <c r="I22" s="52" t="str" cm="1">
        <f t="array" ref="I22">_xlfn.IFS(M22="","",N22&lt;&gt;"",N22,P22&lt;&gt;"",P22,Q22&lt;&gt;"",Q22,R22&lt;&gt;"",R22,S22&lt;&gt;"",S22,T22&lt;&gt;"",T22,U22&lt;&gt;"",U22,V22&lt;&gt;"",V22,TRUE,"OK")</f>
        <v/>
      </c>
      <c r="J22" s="18"/>
      <c r="K22" s="18" t="str">
        <f t="shared" si="8"/>
        <v/>
      </c>
      <c r="L22" s="18"/>
      <c r="M22" s="22" t="str">
        <f t="shared" si="9"/>
        <v/>
      </c>
      <c r="N22" s="22" t="str">
        <f t="shared" si="0"/>
        <v>種目を選択してください</v>
      </c>
      <c r="O22" s="22" t="str">
        <f t="shared" si="1"/>
        <v/>
      </c>
      <c r="P22" s="22" t="str">
        <f t="shared" si="2"/>
        <v>選手名を入力してください</v>
      </c>
      <c r="Q22" s="22" t="str">
        <f t="shared" si="3"/>
        <v>選手名は空文字で区切ってください</v>
      </c>
      <c r="R22" s="22" t="str">
        <f t="shared" si="4"/>
        <v>ふりがなを入力してください</v>
      </c>
      <c r="S22" s="22" t="str">
        <f t="shared" si="5"/>
        <v>ふりがなは空文字で区切ってください</v>
      </c>
      <c r="T22" s="22" t="str">
        <f t="shared" si="10"/>
        <v>学年を入力してください</v>
      </c>
      <c r="U22" s="22" t="str">
        <f t="shared" si="6"/>
        <v/>
      </c>
      <c r="V22" s="22" t="str">
        <f t="shared" si="7"/>
        <v>ジュニア名を入力してください</v>
      </c>
      <c r="W22" s="18"/>
      <c r="X22" s="18"/>
      <c r="Y22" s="18"/>
      <c r="Z22" s="18"/>
      <c r="AA22" s="18"/>
      <c r="AB22" s="18"/>
      <c r="AC22" s="18"/>
      <c r="AD22" s="18"/>
      <c r="AE22" s="18"/>
      <c r="AF22" s="18"/>
    </row>
    <row r="23" spans="2:32" ht="25.5" customHeight="1" x14ac:dyDescent="0.15">
      <c r="B23" s="15">
        <v>20</v>
      </c>
      <c r="C23" s="42"/>
      <c r="D23" s="43"/>
      <c r="E23" s="43"/>
      <c r="F23" s="44"/>
      <c r="G23" s="55"/>
      <c r="H23" s="11"/>
      <c r="I23" s="52" t="str" cm="1">
        <f t="array" ref="I23">_xlfn.IFS(M23="","",N23&lt;&gt;"",N23,P23&lt;&gt;"",P23,Q23&lt;&gt;"",Q23,R23&lt;&gt;"",R23,S23&lt;&gt;"",S23,T23&lt;&gt;"",T23,U23&lt;&gt;"",U23,V23&lt;&gt;"",V23,TRUE,"OK")</f>
        <v/>
      </c>
      <c r="J23" s="18"/>
      <c r="K23" s="18" t="str">
        <f t="shared" si="8"/>
        <v/>
      </c>
      <c r="L23" s="18"/>
      <c r="M23" s="22" t="str">
        <f t="shared" si="9"/>
        <v/>
      </c>
      <c r="N23" s="22" t="str">
        <f t="shared" si="0"/>
        <v>種目を選択してください</v>
      </c>
      <c r="O23" s="22" t="str">
        <f t="shared" si="1"/>
        <v/>
      </c>
      <c r="P23" s="22" t="str">
        <f t="shared" si="2"/>
        <v>選手名を入力してください</v>
      </c>
      <c r="Q23" s="22" t="str">
        <f t="shared" si="3"/>
        <v>選手名は空文字で区切ってください</v>
      </c>
      <c r="R23" s="22" t="str">
        <f t="shared" si="4"/>
        <v>ふりがなを入力してください</v>
      </c>
      <c r="S23" s="22" t="str">
        <f t="shared" si="5"/>
        <v>ふりがなは空文字で区切ってください</v>
      </c>
      <c r="T23" s="22" t="str">
        <f t="shared" si="10"/>
        <v>学年を入力してください</v>
      </c>
      <c r="U23" s="22" t="str">
        <f t="shared" si="6"/>
        <v/>
      </c>
      <c r="V23" s="22" t="str">
        <f t="shared" si="7"/>
        <v>ジュニア名を入力してください</v>
      </c>
      <c r="W23" s="18"/>
      <c r="X23" s="18"/>
      <c r="Y23" s="18"/>
      <c r="Z23" s="18"/>
      <c r="AA23" s="18"/>
      <c r="AB23" s="18"/>
      <c r="AC23" s="18"/>
      <c r="AD23" s="18"/>
      <c r="AE23" s="18"/>
      <c r="AF23" s="18"/>
    </row>
    <row r="24" spans="2:32" ht="25.5" customHeight="1" x14ac:dyDescent="0.15">
      <c r="B24" s="15">
        <v>21</v>
      </c>
      <c r="C24" s="42"/>
      <c r="D24" s="43"/>
      <c r="E24" s="43"/>
      <c r="F24" s="44"/>
      <c r="G24" s="55"/>
      <c r="H24" s="11"/>
      <c r="I24" s="52" t="str" cm="1">
        <f t="array" ref="I24">_xlfn.IFS(M24="","",N24&lt;&gt;"",N24,P24&lt;&gt;"",P24,Q24&lt;&gt;"",Q24,R24&lt;&gt;"",R24,S24&lt;&gt;"",S24,T24&lt;&gt;"",T24,U24&lt;&gt;"",U24,V24&lt;&gt;"",V24,TRUE,"OK")</f>
        <v/>
      </c>
      <c r="J24" s="18"/>
      <c r="K24" s="18" t="str">
        <f t="shared" si="8"/>
        <v/>
      </c>
      <c r="L24" s="18"/>
      <c r="M24" s="22" t="str">
        <f t="shared" si="9"/>
        <v/>
      </c>
      <c r="N24" s="22" t="str">
        <f t="shared" si="0"/>
        <v>種目を選択してください</v>
      </c>
      <c r="O24" s="22" t="str">
        <f t="shared" si="1"/>
        <v/>
      </c>
      <c r="P24" s="22" t="str">
        <f t="shared" si="2"/>
        <v>選手名を入力してください</v>
      </c>
      <c r="Q24" s="22" t="str">
        <f t="shared" si="3"/>
        <v>選手名は空文字で区切ってください</v>
      </c>
      <c r="R24" s="22" t="str">
        <f t="shared" si="4"/>
        <v>ふりがなを入力してください</v>
      </c>
      <c r="S24" s="22" t="str">
        <f t="shared" si="5"/>
        <v>ふりがなは空文字で区切ってください</v>
      </c>
      <c r="T24" s="22" t="str">
        <f t="shared" si="10"/>
        <v>学年を入力してください</v>
      </c>
      <c r="U24" s="22" t="str">
        <f t="shared" si="6"/>
        <v/>
      </c>
      <c r="V24" s="22" t="str">
        <f t="shared" si="7"/>
        <v>ジュニア名を入力してください</v>
      </c>
      <c r="W24" s="18"/>
      <c r="X24" s="18"/>
      <c r="Y24" s="18"/>
      <c r="Z24" s="18"/>
      <c r="AA24" s="18"/>
      <c r="AB24" s="18"/>
      <c r="AC24" s="18"/>
      <c r="AD24" s="18"/>
      <c r="AE24" s="18"/>
      <c r="AF24" s="18"/>
    </row>
    <row r="25" spans="2:32" ht="25.5" customHeight="1" x14ac:dyDescent="0.15">
      <c r="B25" s="15">
        <v>22</v>
      </c>
      <c r="C25" s="42"/>
      <c r="D25" s="43"/>
      <c r="E25" s="43"/>
      <c r="F25" s="44"/>
      <c r="G25" s="55"/>
      <c r="H25" s="11"/>
      <c r="I25" s="52" t="str" cm="1">
        <f t="array" ref="I25">_xlfn.IFS(M25="","",N25&lt;&gt;"",N25,P25&lt;&gt;"",P25,Q25&lt;&gt;"",Q25,R25&lt;&gt;"",R25,S25&lt;&gt;"",S25,T25&lt;&gt;"",T25,U25&lt;&gt;"",U25,V25&lt;&gt;"",V25,TRUE,"OK")</f>
        <v/>
      </c>
      <c r="J25" s="18"/>
      <c r="K25" s="18" t="str">
        <f t="shared" si="8"/>
        <v/>
      </c>
      <c r="L25" s="18"/>
      <c r="M25" s="22" t="str">
        <f t="shared" si="9"/>
        <v/>
      </c>
      <c r="N25" s="22" t="str">
        <f t="shared" si="0"/>
        <v>種目を選択してください</v>
      </c>
      <c r="O25" s="22" t="str">
        <f t="shared" si="1"/>
        <v/>
      </c>
      <c r="P25" s="22" t="str">
        <f t="shared" si="2"/>
        <v>選手名を入力してください</v>
      </c>
      <c r="Q25" s="22" t="str">
        <f t="shared" si="3"/>
        <v>選手名は空文字で区切ってください</v>
      </c>
      <c r="R25" s="22" t="str">
        <f t="shared" si="4"/>
        <v>ふりがなを入力してください</v>
      </c>
      <c r="S25" s="22" t="str">
        <f t="shared" si="5"/>
        <v>ふりがなは空文字で区切ってください</v>
      </c>
      <c r="T25" s="22" t="str">
        <f t="shared" si="10"/>
        <v>学年を入力してください</v>
      </c>
      <c r="U25" s="22" t="str">
        <f t="shared" si="6"/>
        <v/>
      </c>
      <c r="V25" s="22" t="str">
        <f t="shared" si="7"/>
        <v>ジュニア名を入力してください</v>
      </c>
      <c r="W25" s="18"/>
      <c r="X25" s="18"/>
      <c r="Y25" s="18"/>
      <c r="Z25" s="18"/>
      <c r="AA25" s="18"/>
      <c r="AB25" s="18"/>
      <c r="AC25" s="18"/>
      <c r="AD25" s="18"/>
      <c r="AE25" s="18"/>
      <c r="AF25" s="18"/>
    </row>
    <row r="26" spans="2:32" ht="25.5" customHeight="1" x14ac:dyDescent="0.15">
      <c r="B26" s="15">
        <v>23</v>
      </c>
      <c r="C26" s="42"/>
      <c r="D26" s="43"/>
      <c r="E26" s="43"/>
      <c r="F26" s="44"/>
      <c r="G26" s="55"/>
      <c r="H26" s="11"/>
      <c r="I26" s="52" t="str" cm="1">
        <f t="array" ref="I26">_xlfn.IFS(M26="","",N26&lt;&gt;"",N26,P26&lt;&gt;"",P26,Q26&lt;&gt;"",Q26,R26&lt;&gt;"",R26,S26&lt;&gt;"",S26,T26&lt;&gt;"",T26,U26&lt;&gt;"",U26,V26&lt;&gt;"",V26,TRUE,"OK")</f>
        <v/>
      </c>
      <c r="J26" s="18"/>
      <c r="K26" s="18" t="str">
        <f t="shared" si="8"/>
        <v/>
      </c>
      <c r="L26" s="18"/>
      <c r="M26" s="22" t="str">
        <f t="shared" si="9"/>
        <v/>
      </c>
      <c r="N26" s="22" t="str">
        <f t="shared" si="0"/>
        <v>種目を選択してください</v>
      </c>
      <c r="O26" s="22" t="str">
        <f t="shared" si="1"/>
        <v/>
      </c>
      <c r="P26" s="22" t="str">
        <f t="shared" si="2"/>
        <v>選手名を入力してください</v>
      </c>
      <c r="Q26" s="22" t="str">
        <f t="shared" si="3"/>
        <v>選手名は空文字で区切ってください</v>
      </c>
      <c r="R26" s="22" t="str">
        <f t="shared" si="4"/>
        <v>ふりがなを入力してください</v>
      </c>
      <c r="S26" s="22" t="str">
        <f t="shared" si="5"/>
        <v>ふりがなは空文字で区切ってください</v>
      </c>
      <c r="T26" s="22" t="str">
        <f t="shared" si="10"/>
        <v>学年を入力してください</v>
      </c>
      <c r="U26" s="22" t="str">
        <f t="shared" si="6"/>
        <v/>
      </c>
      <c r="V26" s="22" t="str">
        <f t="shared" si="7"/>
        <v>ジュニア名を入力してください</v>
      </c>
      <c r="W26" s="18"/>
      <c r="X26" s="18"/>
      <c r="Y26" s="18"/>
      <c r="Z26" s="18"/>
      <c r="AA26" s="18"/>
      <c r="AB26" s="18"/>
      <c r="AC26" s="18"/>
      <c r="AD26" s="18"/>
      <c r="AE26" s="18"/>
      <c r="AF26" s="18"/>
    </row>
    <row r="27" spans="2:32" ht="25.5" customHeight="1" x14ac:dyDescent="0.15">
      <c r="B27" s="15">
        <v>24</v>
      </c>
      <c r="C27" s="42"/>
      <c r="D27" s="43"/>
      <c r="E27" s="43"/>
      <c r="F27" s="44"/>
      <c r="G27" s="55"/>
      <c r="H27" s="11"/>
      <c r="I27" s="52" t="str" cm="1">
        <f t="array" ref="I27">_xlfn.IFS(M27="","",N27&lt;&gt;"",N27,P27&lt;&gt;"",P27,Q27&lt;&gt;"",Q27,R27&lt;&gt;"",R27,S27&lt;&gt;"",S27,T27&lt;&gt;"",T27,U27&lt;&gt;"",U27,V27&lt;&gt;"",V27,TRUE,"OK")</f>
        <v/>
      </c>
      <c r="J27" s="18"/>
      <c r="K27" s="18" t="str">
        <f t="shared" si="8"/>
        <v/>
      </c>
      <c r="L27" s="18"/>
      <c r="M27" s="22" t="str">
        <f t="shared" si="9"/>
        <v/>
      </c>
      <c r="N27" s="22" t="str">
        <f t="shared" si="0"/>
        <v>種目を選択してください</v>
      </c>
      <c r="O27" s="22" t="str">
        <f t="shared" si="1"/>
        <v/>
      </c>
      <c r="P27" s="22" t="str">
        <f t="shared" si="2"/>
        <v>選手名を入力してください</v>
      </c>
      <c r="Q27" s="22" t="str">
        <f t="shared" si="3"/>
        <v>選手名は空文字で区切ってください</v>
      </c>
      <c r="R27" s="22" t="str">
        <f t="shared" si="4"/>
        <v>ふりがなを入力してください</v>
      </c>
      <c r="S27" s="22" t="str">
        <f t="shared" si="5"/>
        <v>ふりがなは空文字で区切ってください</v>
      </c>
      <c r="T27" s="22" t="str">
        <f t="shared" si="10"/>
        <v>学年を入力してください</v>
      </c>
      <c r="U27" s="22" t="str">
        <f t="shared" si="6"/>
        <v/>
      </c>
      <c r="V27" s="22" t="str">
        <f t="shared" si="7"/>
        <v>ジュニア名を入力してください</v>
      </c>
      <c r="W27" s="18"/>
      <c r="X27" s="18"/>
      <c r="Y27" s="18"/>
      <c r="Z27" s="18"/>
      <c r="AA27" s="18"/>
      <c r="AB27" s="18"/>
      <c r="AC27" s="18"/>
      <c r="AD27" s="18"/>
      <c r="AE27" s="18"/>
      <c r="AF27" s="18"/>
    </row>
    <row r="28" spans="2:32" ht="25.5" customHeight="1" x14ac:dyDescent="0.15">
      <c r="B28" s="15">
        <v>25</v>
      </c>
      <c r="C28" s="42"/>
      <c r="D28" s="43"/>
      <c r="E28" s="43"/>
      <c r="F28" s="44"/>
      <c r="G28" s="55"/>
      <c r="H28" s="11"/>
      <c r="I28" s="52" t="str" cm="1">
        <f t="array" ref="I28">_xlfn.IFS(M28="","",N28&lt;&gt;"",N28,P28&lt;&gt;"",P28,Q28&lt;&gt;"",Q28,R28&lt;&gt;"",R28,S28&lt;&gt;"",S28,T28&lt;&gt;"",T28,U28&lt;&gt;"",U28,V28&lt;&gt;"",V28,TRUE,"OK")</f>
        <v/>
      </c>
      <c r="J28" s="18"/>
      <c r="K28" s="18" t="str">
        <f t="shared" si="8"/>
        <v/>
      </c>
      <c r="L28" s="18"/>
      <c r="M28" s="22" t="str">
        <f t="shared" si="9"/>
        <v/>
      </c>
      <c r="N28" s="22" t="str">
        <f t="shared" si="0"/>
        <v>種目を選択してください</v>
      </c>
      <c r="O28" s="22" t="str">
        <f t="shared" si="1"/>
        <v/>
      </c>
      <c r="P28" s="22" t="str">
        <f t="shared" si="2"/>
        <v>選手名を入力してください</v>
      </c>
      <c r="Q28" s="22" t="str">
        <f t="shared" si="3"/>
        <v>選手名は空文字で区切ってください</v>
      </c>
      <c r="R28" s="22" t="str">
        <f t="shared" si="4"/>
        <v>ふりがなを入力してください</v>
      </c>
      <c r="S28" s="22" t="str">
        <f t="shared" si="5"/>
        <v>ふりがなは空文字で区切ってください</v>
      </c>
      <c r="T28" s="22" t="str">
        <f t="shared" si="10"/>
        <v>学年を入力してください</v>
      </c>
      <c r="U28" s="22" t="str">
        <f t="shared" si="6"/>
        <v/>
      </c>
      <c r="V28" s="22" t="str">
        <f t="shared" si="7"/>
        <v>ジュニア名を入力してください</v>
      </c>
      <c r="W28" s="18"/>
      <c r="X28" s="18"/>
      <c r="Y28" s="18"/>
      <c r="Z28" s="18"/>
      <c r="AA28" s="18"/>
      <c r="AB28" s="18"/>
      <c r="AC28" s="18"/>
      <c r="AD28" s="18"/>
      <c r="AE28" s="18"/>
      <c r="AF28" s="18"/>
    </row>
    <row r="29" spans="2:32" ht="25.5" customHeight="1" x14ac:dyDescent="0.15">
      <c r="B29" s="15">
        <v>26</v>
      </c>
      <c r="C29" s="42"/>
      <c r="D29" s="43"/>
      <c r="E29" s="43"/>
      <c r="F29" s="44"/>
      <c r="G29" s="55"/>
      <c r="H29" s="11"/>
      <c r="I29" s="52" t="str" cm="1">
        <f t="array" ref="I29">_xlfn.IFS(M29="","",N29&lt;&gt;"",N29,P29&lt;&gt;"",P29,Q29&lt;&gt;"",Q29,R29&lt;&gt;"",R29,S29&lt;&gt;"",S29,T29&lt;&gt;"",T29,U29&lt;&gt;"",U29,V29&lt;&gt;"",V29,TRUE,"OK")</f>
        <v/>
      </c>
      <c r="J29" s="18"/>
      <c r="K29" s="18" t="str">
        <f t="shared" si="8"/>
        <v/>
      </c>
      <c r="L29" s="18"/>
      <c r="M29" s="22" t="str">
        <f t="shared" si="9"/>
        <v/>
      </c>
      <c r="N29" s="22" t="str">
        <f t="shared" si="0"/>
        <v>種目を選択してください</v>
      </c>
      <c r="O29" s="22" t="str">
        <f t="shared" si="1"/>
        <v/>
      </c>
      <c r="P29" s="22" t="str">
        <f t="shared" si="2"/>
        <v>選手名を入力してください</v>
      </c>
      <c r="Q29" s="22" t="str">
        <f t="shared" si="3"/>
        <v>選手名は空文字で区切ってください</v>
      </c>
      <c r="R29" s="22" t="str">
        <f t="shared" si="4"/>
        <v>ふりがなを入力してください</v>
      </c>
      <c r="S29" s="22" t="str">
        <f t="shared" si="5"/>
        <v>ふりがなは空文字で区切ってください</v>
      </c>
      <c r="T29" s="22" t="str">
        <f t="shared" si="10"/>
        <v>学年を入力してください</v>
      </c>
      <c r="U29" s="22" t="str">
        <f t="shared" si="6"/>
        <v/>
      </c>
      <c r="V29" s="22" t="str">
        <f t="shared" si="7"/>
        <v>ジュニア名を入力してください</v>
      </c>
      <c r="W29" s="18"/>
      <c r="X29" s="18"/>
      <c r="Y29" s="18"/>
      <c r="Z29" s="18"/>
      <c r="AA29" s="18"/>
      <c r="AB29" s="18"/>
      <c r="AC29" s="18"/>
      <c r="AD29" s="18"/>
      <c r="AE29" s="18"/>
      <c r="AF29" s="18"/>
    </row>
    <row r="30" spans="2:32" ht="25.5" customHeight="1" x14ac:dyDescent="0.15">
      <c r="B30" s="15">
        <v>27</v>
      </c>
      <c r="C30" s="42"/>
      <c r="D30" s="43"/>
      <c r="E30" s="43"/>
      <c r="F30" s="44"/>
      <c r="G30" s="55"/>
      <c r="H30" s="11"/>
      <c r="I30" s="52" t="str" cm="1">
        <f t="array" ref="I30">_xlfn.IFS(M30="","",N30&lt;&gt;"",N30,P30&lt;&gt;"",P30,Q30&lt;&gt;"",Q30,R30&lt;&gt;"",R30,S30&lt;&gt;"",S30,T30&lt;&gt;"",T30,U30&lt;&gt;"",U30,V30&lt;&gt;"",V30,TRUE,"OK")</f>
        <v/>
      </c>
      <c r="J30" s="18"/>
      <c r="K30" s="18" t="str">
        <f t="shared" si="8"/>
        <v/>
      </c>
      <c r="L30" s="18"/>
      <c r="M30" s="22" t="str">
        <f t="shared" si="9"/>
        <v/>
      </c>
      <c r="N30" s="22" t="str">
        <f t="shared" si="0"/>
        <v>種目を選択してください</v>
      </c>
      <c r="O30" s="22" t="str">
        <f t="shared" si="1"/>
        <v/>
      </c>
      <c r="P30" s="22" t="str">
        <f t="shared" si="2"/>
        <v>選手名を入力してください</v>
      </c>
      <c r="Q30" s="22" t="str">
        <f t="shared" si="3"/>
        <v>選手名は空文字で区切ってください</v>
      </c>
      <c r="R30" s="22" t="str">
        <f t="shared" si="4"/>
        <v>ふりがなを入力してください</v>
      </c>
      <c r="S30" s="22" t="str">
        <f t="shared" si="5"/>
        <v>ふりがなは空文字で区切ってください</v>
      </c>
      <c r="T30" s="22" t="str">
        <f t="shared" si="10"/>
        <v>学年を入力してください</v>
      </c>
      <c r="U30" s="22" t="str">
        <f t="shared" si="6"/>
        <v/>
      </c>
      <c r="V30" s="22" t="str">
        <f t="shared" si="7"/>
        <v>ジュニア名を入力してください</v>
      </c>
      <c r="W30" s="18"/>
      <c r="X30" s="18"/>
      <c r="Y30" s="18"/>
      <c r="Z30" s="18"/>
      <c r="AA30" s="18"/>
      <c r="AB30" s="18"/>
      <c r="AC30" s="18"/>
      <c r="AD30" s="18"/>
      <c r="AE30" s="18"/>
      <c r="AF30" s="18"/>
    </row>
    <row r="31" spans="2:32" ht="25.5" customHeight="1" x14ac:dyDescent="0.15">
      <c r="B31" s="15">
        <v>28</v>
      </c>
      <c r="C31" s="42"/>
      <c r="D31" s="43"/>
      <c r="E31" s="43"/>
      <c r="F31" s="44"/>
      <c r="G31" s="55"/>
      <c r="H31" s="11"/>
      <c r="I31" s="52" t="str" cm="1">
        <f t="array" ref="I31">_xlfn.IFS(M31="","",N31&lt;&gt;"",N31,P31&lt;&gt;"",P31,Q31&lt;&gt;"",Q31,R31&lt;&gt;"",R31,S31&lt;&gt;"",S31,T31&lt;&gt;"",T31,U31&lt;&gt;"",U31,V31&lt;&gt;"",V31,TRUE,"OK")</f>
        <v/>
      </c>
      <c r="J31" s="18"/>
      <c r="K31" s="18" t="str">
        <f t="shared" si="8"/>
        <v/>
      </c>
      <c r="L31" s="18"/>
      <c r="M31" s="22" t="str">
        <f t="shared" si="9"/>
        <v/>
      </c>
      <c r="N31" s="22" t="str">
        <f t="shared" si="0"/>
        <v>種目を選択してください</v>
      </c>
      <c r="O31" s="22" t="str">
        <f t="shared" si="1"/>
        <v/>
      </c>
      <c r="P31" s="22" t="str">
        <f t="shared" si="2"/>
        <v>選手名を入力してください</v>
      </c>
      <c r="Q31" s="22" t="str">
        <f t="shared" si="3"/>
        <v>選手名は空文字で区切ってください</v>
      </c>
      <c r="R31" s="22" t="str">
        <f t="shared" si="4"/>
        <v>ふりがなを入力してください</v>
      </c>
      <c r="S31" s="22" t="str">
        <f t="shared" si="5"/>
        <v>ふりがなは空文字で区切ってください</v>
      </c>
      <c r="T31" s="22" t="str">
        <f t="shared" si="10"/>
        <v>学年を入力してください</v>
      </c>
      <c r="U31" s="22" t="str">
        <f t="shared" si="6"/>
        <v/>
      </c>
      <c r="V31" s="22" t="str">
        <f t="shared" si="7"/>
        <v>ジュニア名を入力してください</v>
      </c>
      <c r="W31" s="18"/>
      <c r="X31" s="18"/>
      <c r="Y31" s="18"/>
      <c r="Z31" s="18"/>
      <c r="AA31" s="18"/>
      <c r="AB31" s="18"/>
      <c r="AC31" s="18"/>
      <c r="AD31" s="18"/>
      <c r="AE31" s="18"/>
      <c r="AF31" s="18"/>
    </row>
    <row r="32" spans="2:32" ht="25.5" customHeight="1" x14ac:dyDescent="0.15">
      <c r="B32" s="15">
        <v>29</v>
      </c>
      <c r="C32" s="42"/>
      <c r="D32" s="43"/>
      <c r="E32" s="43"/>
      <c r="F32" s="44"/>
      <c r="G32" s="55"/>
      <c r="H32" s="11"/>
      <c r="I32" s="52" t="str" cm="1">
        <f t="array" ref="I32">_xlfn.IFS(M32="","",N32&lt;&gt;"",N32,P32&lt;&gt;"",P32,Q32&lt;&gt;"",Q32,R32&lt;&gt;"",R32,S32&lt;&gt;"",S32,T32&lt;&gt;"",T32,U32&lt;&gt;"",U32,V32&lt;&gt;"",V32,TRUE,"OK")</f>
        <v/>
      </c>
      <c r="J32" s="18"/>
      <c r="K32" s="18" t="str">
        <f t="shared" si="8"/>
        <v/>
      </c>
      <c r="L32" s="18"/>
      <c r="M32" s="22" t="str">
        <f t="shared" si="9"/>
        <v/>
      </c>
      <c r="N32" s="22" t="str">
        <f t="shared" si="0"/>
        <v>種目を選択してください</v>
      </c>
      <c r="O32" s="22" t="str">
        <f t="shared" si="1"/>
        <v/>
      </c>
      <c r="P32" s="22" t="str">
        <f t="shared" si="2"/>
        <v>選手名を入力してください</v>
      </c>
      <c r="Q32" s="22" t="str">
        <f t="shared" si="3"/>
        <v>選手名は空文字で区切ってください</v>
      </c>
      <c r="R32" s="22" t="str">
        <f t="shared" si="4"/>
        <v>ふりがなを入力してください</v>
      </c>
      <c r="S32" s="22" t="str">
        <f t="shared" si="5"/>
        <v>ふりがなは空文字で区切ってください</v>
      </c>
      <c r="T32" s="22" t="str">
        <f t="shared" si="10"/>
        <v>学年を入力してください</v>
      </c>
      <c r="U32" s="22" t="str">
        <f t="shared" si="6"/>
        <v/>
      </c>
      <c r="V32" s="22" t="str">
        <f t="shared" si="7"/>
        <v>ジュニア名を入力してください</v>
      </c>
      <c r="W32" s="18"/>
      <c r="X32" s="18"/>
      <c r="Y32" s="18"/>
      <c r="Z32" s="18"/>
      <c r="AA32" s="18"/>
      <c r="AB32" s="18"/>
      <c r="AC32" s="18"/>
      <c r="AD32" s="18"/>
      <c r="AE32" s="18"/>
      <c r="AF32" s="18"/>
    </row>
    <row r="33" spans="2:32" ht="25.5" customHeight="1" x14ac:dyDescent="0.15">
      <c r="B33" s="15">
        <v>30</v>
      </c>
      <c r="C33" s="42"/>
      <c r="D33" s="43"/>
      <c r="E33" s="43"/>
      <c r="F33" s="44"/>
      <c r="G33" s="55"/>
      <c r="H33" s="11"/>
      <c r="I33" s="52" t="str" cm="1">
        <f t="array" ref="I33">_xlfn.IFS(M33="","",N33&lt;&gt;"",N33,P33&lt;&gt;"",P33,Q33&lt;&gt;"",Q33,R33&lt;&gt;"",R33,S33&lt;&gt;"",S33,T33&lt;&gt;"",T33,U33&lt;&gt;"",U33,V33&lt;&gt;"",V33,TRUE,"OK")</f>
        <v/>
      </c>
      <c r="J33" s="18"/>
      <c r="K33" s="18" t="str">
        <f t="shared" ref="K33:K42" si="11">IF(I33="","",IF(I33="OK","OK","NG"))</f>
        <v/>
      </c>
      <c r="L33" s="18"/>
      <c r="M33" s="22" t="str">
        <f t="shared" ref="M33:M42" si="12">TRIM(C33&amp;D33&amp;E33&amp;F33&amp;G33)</f>
        <v/>
      </c>
      <c r="N33" s="22" t="str">
        <f t="shared" si="0"/>
        <v>種目を選択してください</v>
      </c>
      <c r="O33" s="22" t="str">
        <f t="shared" si="1"/>
        <v/>
      </c>
      <c r="P33" s="22" t="str">
        <f t="shared" si="2"/>
        <v>選手名を入力してください</v>
      </c>
      <c r="Q33" s="22" t="str">
        <f t="shared" si="3"/>
        <v>選手名は空文字で区切ってください</v>
      </c>
      <c r="R33" s="22" t="str">
        <f t="shared" si="4"/>
        <v>ふりがなを入力してください</v>
      </c>
      <c r="S33" s="22" t="str">
        <f t="shared" si="5"/>
        <v>ふりがなは空文字で区切ってください</v>
      </c>
      <c r="T33" s="22" t="str">
        <f t="shared" si="10"/>
        <v>学年を入力してください</v>
      </c>
      <c r="U33" s="22" t="str">
        <f t="shared" si="6"/>
        <v/>
      </c>
      <c r="V33" s="22" t="str">
        <f t="shared" si="7"/>
        <v>ジュニア名を入力してください</v>
      </c>
      <c r="W33" s="18"/>
      <c r="X33" s="18"/>
      <c r="Y33" s="18"/>
      <c r="Z33" s="18"/>
      <c r="AA33" s="18"/>
      <c r="AB33" s="18"/>
      <c r="AC33" s="18"/>
      <c r="AD33" s="18"/>
      <c r="AE33" s="18"/>
      <c r="AF33" s="18"/>
    </row>
    <row r="34" spans="2:32" ht="25.5" customHeight="1" x14ac:dyDescent="0.15">
      <c r="B34" s="15">
        <v>31</v>
      </c>
      <c r="C34" s="42"/>
      <c r="D34" s="43"/>
      <c r="E34" s="43"/>
      <c r="F34" s="44"/>
      <c r="G34" s="55"/>
      <c r="H34" s="11"/>
      <c r="I34" s="52" t="str" cm="1">
        <f t="array" ref="I34">_xlfn.IFS(M34="","",N34&lt;&gt;"",N34,P34&lt;&gt;"",P34,Q34&lt;&gt;"",Q34,R34&lt;&gt;"",R34,S34&lt;&gt;"",S34,T34&lt;&gt;"",T34,U34&lt;&gt;"",U34,V34&lt;&gt;"",V34,TRUE,"OK")</f>
        <v/>
      </c>
      <c r="J34" s="18"/>
      <c r="K34" s="18" t="str">
        <f t="shared" si="11"/>
        <v/>
      </c>
      <c r="L34" s="18"/>
      <c r="M34" s="22" t="str">
        <f t="shared" si="12"/>
        <v/>
      </c>
      <c r="N34" s="22" t="str">
        <f t="shared" si="0"/>
        <v>種目を選択してください</v>
      </c>
      <c r="O34" s="22" t="str">
        <f t="shared" si="1"/>
        <v/>
      </c>
      <c r="P34" s="22" t="str">
        <f t="shared" si="2"/>
        <v>選手名を入力してください</v>
      </c>
      <c r="Q34" s="22" t="str">
        <f t="shared" si="3"/>
        <v>選手名は空文字で区切ってください</v>
      </c>
      <c r="R34" s="22" t="str">
        <f t="shared" si="4"/>
        <v>ふりがなを入力してください</v>
      </c>
      <c r="S34" s="22" t="str">
        <f t="shared" si="5"/>
        <v>ふりがなは空文字で区切ってください</v>
      </c>
      <c r="T34" s="22" t="str">
        <f t="shared" si="10"/>
        <v>学年を入力してください</v>
      </c>
      <c r="U34" s="22" t="str">
        <f t="shared" si="6"/>
        <v/>
      </c>
      <c r="V34" s="22" t="str">
        <f t="shared" si="7"/>
        <v>ジュニア名を入力してください</v>
      </c>
      <c r="W34" s="18"/>
      <c r="X34" s="18"/>
      <c r="Y34" s="18"/>
      <c r="Z34" s="18"/>
      <c r="AA34" s="18"/>
      <c r="AB34" s="18"/>
      <c r="AC34" s="18"/>
      <c r="AD34" s="18"/>
      <c r="AE34" s="18"/>
      <c r="AF34" s="18"/>
    </row>
    <row r="35" spans="2:32" ht="25.5" customHeight="1" x14ac:dyDescent="0.15">
      <c r="B35" s="15">
        <v>32</v>
      </c>
      <c r="C35" s="42"/>
      <c r="D35" s="43"/>
      <c r="E35" s="43"/>
      <c r="F35" s="44"/>
      <c r="G35" s="55"/>
      <c r="H35" s="11"/>
      <c r="I35" s="52" t="str" cm="1">
        <f t="array" ref="I35">_xlfn.IFS(M35="","",N35&lt;&gt;"",N35,P35&lt;&gt;"",P35,Q35&lt;&gt;"",Q35,R35&lt;&gt;"",R35,S35&lt;&gt;"",S35,T35&lt;&gt;"",T35,U35&lt;&gt;"",U35,V35&lt;&gt;"",V35,TRUE,"OK")</f>
        <v/>
      </c>
      <c r="J35" s="18"/>
      <c r="K35" s="18" t="str">
        <f t="shared" si="11"/>
        <v/>
      </c>
      <c r="L35" s="18"/>
      <c r="M35" s="22" t="str">
        <f t="shared" si="12"/>
        <v/>
      </c>
      <c r="N35" s="22" t="str">
        <f t="shared" si="0"/>
        <v>種目を選択してください</v>
      </c>
      <c r="O35" s="22" t="str">
        <f t="shared" si="1"/>
        <v/>
      </c>
      <c r="P35" s="22" t="str">
        <f t="shared" si="2"/>
        <v>選手名を入力してください</v>
      </c>
      <c r="Q35" s="22" t="str">
        <f t="shared" si="3"/>
        <v>選手名は空文字で区切ってください</v>
      </c>
      <c r="R35" s="22" t="str">
        <f t="shared" si="4"/>
        <v>ふりがなを入力してください</v>
      </c>
      <c r="S35" s="22" t="str">
        <f t="shared" si="5"/>
        <v>ふりがなは空文字で区切ってください</v>
      </c>
      <c r="T35" s="22" t="str">
        <f t="shared" si="10"/>
        <v>学年を入力してください</v>
      </c>
      <c r="U35" s="22" t="str">
        <f t="shared" si="6"/>
        <v/>
      </c>
      <c r="V35" s="22" t="str">
        <f t="shared" si="7"/>
        <v>ジュニア名を入力してください</v>
      </c>
      <c r="W35" s="18"/>
      <c r="X35" s="18"/>
      <c r="Y35" s="18"/>
      <c r="Z35" s="18"/>
      <c r="AA35" s="18"/>
      <c r="AB35" s="18"/>
      <c r="AC35" s="18"/>
      <c r="AD35" s="18"/>
      <c r="AE35" s="18"/>
      <c r="AF35" s="18"/>
    </row>
    <row r="36" spans="2:32" ht="25.5" customHeight="1" x14ac:dyDescent="0.15">
      <c r="B36" s="15">
        <v>33</v>
      </c>
      <c r="C36" s="42"/>
      <c r="D36" s="43"/>
      <c r="E36" s="43"/>
      <c r="F36" s="44"/>
      <c r="G36" s="55"/>
      <c r="H36" s="11"/>
      <c r="I36" s="52" t="str" cm="1">
        <f t="array" ref="I36">_xlfn.IFS(M36="","",N36&lt;&gt;"",N36,P36&lt;&gt;"",P36,Q36&lt;&gt;"",Q36,R36&lt;&gt;"",R36,S36&lt;&gt;"",S36,T36&lt;&gt;"",T36,U36&lt;&gt;"",U36,V36&lt;&gt;"",V36,TRUE,"OK")</f>
        <v/>
      </c>
      <c r="J36" s="18"/>
      <c r="K36" s="18" t="str">
        <f t="shared" si="11"/>
        <v/>
      </c>
      <c r="L36" s="18"/>
      <c r="M36" s="22" t="str">
        <f t="shared" si="12"/>
        <v/>
      </c>
      <c r="N36" s="22" t="str">
        <f t="shared" si="0"/>
        <v>種目を選択してください</v>
      </c>
      <c r="O36" s="22" t="str">
        <f t="shared" si="1"/>
        <v/>
      </c>
      <c r="P36" s="22" t="str">
        <f t="shared" si="2"/>
        <v>選手名を入力してください</v>
      </c>
      <c r="Q36" s="22" t="str">
        <f t="shared" si="3"/>
        <v>選手名は空文字で区切ってください</v>
      </c>
      <c r="R36" s="22" t="str">
        <f t="shared" si="4"/>
        <v>ふりがなを入力してください</v>
      </c>
      <c r="S36" s="22" t="str">
        <f t="shared" si="5"/>
        <v>ふりがなは空文字で区切ってください</v>
      </c>
      <c r="T36" s="22" t="str">
        <f t="shared" si="10"/>
        <v>学年を入力してください</v>
      </c>
      <c r="U36" s="22" t="str">
        <f t="shared" si="6"/>
        <v/>
      </c>
      <c r="V36" s="22" t="str">
        <f t="shared" si="7"/>
        <v>ジュニア名を入力してください</v>
      </c>
      <c r="W36" s="18"/>
      <c r="X36" s="18"/>
      <c r="Y36" s="18"/>
      <c r="Z36" s="18"/>
      <c r="AA36" s="18"/>
      <c r="AB36" s="18"/>
      <c r="AC36" s="18"/>
      <c r="AD36" s="18"/>
      <c r="AE36" s="18"/>
      <c r="AF36" s="18"/>
    </row>
    <row r="37" spans="2:32" ht="25.5" customHeight="1" x14ac:dyDescent="0.15">
      <c r="B37" s="15">
        <v>34</v>
      </c>
      <c r="C37" s="42"/>
      <c r="D37" s="43"/>
      <c r="E37" s="43"/>
      <c r="F37" s="44"/>
      <c r="G37" s="55"/>
      <c r="H37" s="11"/>
      <c r="I37" s="52" t="str" cm="1">
        <f t="array" ref="I37">_xlfn.IFS(M37="","",N37&lt;&gt;"",N37,P37&lt;&gt;"",P37,Q37&lt;&gt;"",Q37,R37&lt;&gt;"",R37,S37&lt;&gt;"",S37,T37&lt;&gt;"",T37,U37&lt;&gt;"",U37,V37&lt;&gt;"",V37,TRUE,"OK")</f>
        <v/>
      </c>
      <c r="J37" s="18"/>
      <c r="K37" s="18" t="str">
        <f t="shared" si="11"/>
        <v/>
      </c>
      <c r="L37" s="18"/>
      <c r="M37" s="22" t="str">
        <f t="shared" si="12"/>
        <v/>
      </c>
      <c r="N37" s="22" t="str">
        <f t="shared" si="0"/>
        <v>種目を選択してください</v>
      </c>
      <c r="O37" s="22" t="str">
        <f t="shared" si="1"/>
        <v/>
      </c>
      <c r="P37" s="22" t="str">
        <f t="shared" si="2"/>
        <v>選手名を入力してください</v>
      </c>
      <c r="Q37" s="22" t="str">
        <f t="shared" si="3"/>
        <v>選手名は空文字で区切ってください</v>
      </c>
      <c r="R37" s="22" t="str">
        <f t="shared" si="4"/>
        <v>ふりがなを入力してください</v>
      </c>
      <c r="S37" s="22" t="str">
        <f t="shared" si="5"/>
        <v>ふりがなは空文字で区切ってください</v>
      </c>
      <c r="T37" s="22" t="str">
        <f t="shared" si="10"/>
        <v>学年を入力してください</v>
      </c>
      <c r="U37" s="22" t="str">
        <f t="shared" si="6"/>
        <v/>
      </c>
      <c r="V37" s="22" t="str">
        <f t="shared" si="7"/>
        <v>ジュニア名を入力してください</v>
      </c>
      <c r="W37" s="18"/>
      <c r="X37" s="18"/>
      <c r="Y37" s="18"/>
      <c r="Z37" s="18"/>
      <c r="AA37" s="18"/>
      <c r="AB37" s="18"/>
      <c r="AC37" s="18"/>
      <c r="AD37" s="18"/>
      <c r="AE37" s="18"/>
      <c r="AF37" s="18"/>
    </row>
    <row r="38" spans="2:32" ht="25.5" customHeight="1" x14ac:dyDescent="0.15">
      <c r="B38" s="15">
        <v>35</v>
      </c>
      <c r="C38" s="42"/>
      <c r="D38" s="43"/>
      <c r="E38" s="43"/>
      <c r="F38" s="44"/>
      <c r="G38" s="55"/>
      <c r="H38" s="11"/>
      <c r="I38" s="52" t="str" cm="1">
        <f t="array" ref="I38">_xlfn.IFS(M38="","",N38&lt;&gt;"",N38,P38&lt;&gt;"",P38,Q38&lt;&gt;"",Q38,R38&lt;&gt;"",R38,S38&lt;&gt;"",S38,T38&lt;&gt;"",T38,U38&lt;&gt;"",U38,V38&lt;&gt;"",V38,TRUE,"OK")</f>
        <v/>
      </c>
      <c r="J38" s="18"/>
      <c r="K38" s="18" t="str">
        <f t="shared" si="11"/>
        <v/>
      </c>
      <c r="L38" s="18"/>
      <c r="M38" s="22" t="str">
        <f t="shared" si="12"/>
        <v/>
      </c>
      <c r="N38" s="22" t="str">
        <f t="shared" si="0"/>
        <v>種目を選択してください</v>
      </c>
      <c r="O38" s="22" t="str">
        <f t="shared" si="1"/>
        <v/>
      </c>
      <c r="P38" s="22" t="str">
        <f t="shared" si="2"/>
        <v>選手名を入力してください</v>
      </c>
      <c r="Q38" s="22" t="str">
        <f t="shared" si="3"/>
        <v>選手名は空文字で区切ってください</v>
      </c>
      <c r="R38" s="22" t="str">
        <f t="shared" si="4"/>
        <v>ふりがなを入力してください</v>
      </c>
      <c r="S38" s="22" t="str">
        <f t="shared" si="5"/>
        <v>ふりがなは空文字で区切ってください</v>
      </c>
      <c r="T38" s="22" t="str">
        <f t="shared" si="10"/>
        <v>学年を入力してください</v>
      </c>
      <c r="U38" s="22" t="str">
        <f t="shared" si="6"/>
        <v/>
      </c>
      <c r="V38" s="22" t="str">
        <f t="shared" si="7"/>
        <v>ジュニア名を入力してください</v>
      </c>
      <c r="W38" s="18"/>
      <c r="X38" s="18"/>
      <c r="Y38" s="18"/>
      <c r="Z38" s="18"/>
      <c r="AA38" s="18"/>
      <c r="AB38" s="18"/>
      <c r="AC38" s="18"/>
      <c r="AD38" s="18"/>
      <c r="AE38" s="18"/>
      <c r="AF38" s="18"/>
    </row>
    <row r="39" spans="2:32" ht="25.5" customHeight="1" x14ac:dyDescent="0.15">
      <c r="B39" s="15">
        <v>36</v>
      </c>
      <c r="C39" s="42"/>
      <c r="D39" s="43"/>
      <c r="E39" s="43"/>
      <c r="F39" s="44"/>
      <c r="G39" s="55"/>
      <c r="H39" s="11"/>
      <c r="I39" s="52" t="str" cm="1">
        <f t="array" ref="I39">_xlfn.IFS(M39="","",N39&lt;&gt;"",N39,P39&lt;&gt;"",P39,Q39&lt;&gt;"",Q39,R39&lt;&gt;"",R39,S39&lt;&gt;"",S39,T39&lt;&gt;"",T39,U39&lt;&gt;"",U39,V39&lt;&gt;"",V39,TRUE,"OK")</f>
        <v/>
      </c>
      <c r="J39" s="18"/>
      <c r="K39" s="18" t="str">
        <f t="shared" si="11"/>
        <v/>
      </c>
      <c r="L39" s="18"/>
      <c r="M39" s="22" t="str">
        <f t="shared" si="12"/>
        <v/>
      </c>
      <c r="N39" s="22" t="str">
        <f t="shared" si="0"/>
        <v>種目を選択してください</v>
      </c>
      <c r="O39" s="22" t="str">
        <f t="shared" si="1"/>
        <v/>
      </c>
      <c r="P39" s="22" t="str">
        <f t="shared" si="2"/>
        <v>選手名を入力してください</v>
      </c>
      <c r="Q39" s="22" t="str">
        <f t="shared" si="3"/>
        <v>選手名は空文字で区切ってください</v>
      </c>
      <c r="R39" s="22" t="str">
        <f t="shared" si="4"/>
        <v>ふりがなを入力してください</v>
      </c>
      <c r="S39" s="22" t="str">
        <f t="shared" si="5"/>
        <v>ふりがなは空文字で区切ってください</v>
      </c>
      <c r="T39" s="22" t="str">
        <f t="shared" si="10"/>
        <v>学年を入力してください</v>
      </c>
      <c r="U39" s="22" t="str">
        <f t="shared" si="6"/>
        <v/>
      </c>
      <c r="V39" s="22" t="str">
        <f t="shared" si="7"/>
        <v>ジュニア名を入力してください</v>
      </c>
      <c r="W39" s="18"/>
      <c r="X39" s="18"/>
      <c r="Y39" s="18"/>
      <c r="Z39" s="18"/>
      <c r="AA39" s="18"/>
      <c r="AB39" s="18"/>
      <c r="AC39" s="18"/>
      <c r="AD39" s="18"/>
      <c r="AE39" s="18"/>
      <c r="AF39" s="18"/>
    </row>
    <row r="40" spans="2:32" ht="25.5" customHeight="1" x14ac:dyDescent="0.15">
      <c r="B40" s="15">
        <v>37</v>
      </c>
      <c r="C40" s="42"/>
      <c r="D40" s="43"/>
      <c r="E40" s="43"/>
      <c r="F40" s="44"/>
      <c r="G40" s="55"/>
      <c r="H40" s="11"/>
      <c r="I40" s="52" t="str" cm="1">
        <f t="array" ref="I40">_xlfn.IFS(M40="","",N40&lt;&gt;"",N40,P40&lt;&gt;"",P40,Q40&lt;&gt;"",Q40,R40&lt;&gt;"",R40,S40&lt;&gt;"",S40,T40&lt;&gt;"",T40,U40&lt;&gt;"",U40,V40&lt;&gt;"",V40,TRUE,"OK")</f>
        <v/>
      </c>
      <c r="J40" s="18"/>
      <c r="K40" s="18" t="str">
        <f t="shared" si="11"/>
        <v/>
      </c>
      <c r="L40" s="18"/>
      <c r="M40" s="22" t="str">
        <f t="shared" si="12"/>
        <v/>
      </c>
      <c r="N40" s="22" t="str">
        <f t="shared" si="0"/>
        <v>種目を選択してください</v>
      </c>
      <c r="O40" s="22" t="str">
        <f t="shared" si="1"/>
        <v/>
      </c>
      <c r="P40" s="22" t="str">
        <f t="shared" si="2"/>
        <v>選手名を入力してください</v>
      </c>
      <c r="Q40" s="22" t="str">
        <f t="shared" si="3"/>
        <v>選手名は空文字で区切ってください</v>
      </c>
      <c r="R40" s="22" t="str">
        <f t="shared" si="4"/>
        <v>ふりがなを入力してください</v>
      </c>
      <c r="S40" s="22" t="str">
        <f t="shared" si="5"/>
        <v>ふりがなは空文字で区切ってください</v>
      </c>
      <c r="T40" s="22" t="str">
        <f t="shared" si="10"/>
        <v>学年を入力してください</v>
      </c>
      <c r="U40" s="22" t="str">
        <f t="shared" si="6"/>
        <v/>
      </c>
      <c r="V40" s="22" t="str">
        <f t="shared" si="7"/>
        <v>ジュニア名を入力してください</v>
      </c>
      <c r="W40" s="18"/>
      <c r="X40" s="18"/>
      <c r="Y40" s="18"/>
      <c r="Z40" s="18"/>
      <c r="AA40" s="18"/>
      <c r="AB40" s="18"/>
      <c r="AC40" s="18"/>
      <c r="AD40" s="18"/>
      <c r="AE40" s="18"/>
      <c r="AF40" s="18"/>
    </row>
    <row r="41" spans="2:32" ht="25.5" customHeight="1" x14ac:dyDescent="0.15">
      <c r="B41" s="15">
        <v>38</v>
      </c>
      <c r="C41" s="42"/>
      <c r="D41" s="43"/>
      <c r="E41" s="43"/>
      <c r="F41" s="44"/>
      <c r="G41" s="55"/>
      <c r="H41" s="11"/>
      <c r="I41" s="52" t="str" cm="1">
        <f t="array" ref="I41">_xlfn.IFS(M41="","",N41&lt;&gt;"",N41,P41&lt;&gt;"",P41,Q41&lt;&gt;"",Q41,R41&lt;&gt;"",R41,S41&lt;&gt;"",S41,T41&lt;&gt;"",T41,U41&lt;&gt;"",U41,V41&lt;&gt;"",V41,TRUE,"OK")</f>
        <v/>
      </c>
      <c r="J41" s="18"/>
      <c r="K41" s="18" t="str">
        <f t="shared" si="11"/>
        <v/>
      </c>
      <c r="L41" s="18"/>
      <c r="M41" s="22" t="str">
        <f t="shared" si="12"/>
        <v/>
      </c>
      <c r="N41" s="22" t="str">
        <f t="shared" si="0"/>
        <v>種目を選択してください</v>
      </c>
      <c r="O41" s="22" t="str">
        <f t="shared" si="1"/>
        <v/>
      </c>
      <c r="P41" s="22" t="str">
        <f t="shared" si="2"/>
        <v>選手名を入力してください</v>
      </c>
      <c r="Q41" s="22" t="str">
        <f t="shared" si="3"/>
        <v>選手名は空文字で区切ってください</v>
      </c>
      <c r="R41" s="22" t="str">
        <f t="shared" si="4"/>
        <v>ふりがなを入力してください</v>
      </c>
      <c r="S41" s="22" t="str">
        <f t="shared" si="5"/>
        <v>ふりがなは空文字で区切ってください</v>
      </c>
      <c r="T41" s="22" t="str">
        <f t="shared" si="10"/>
        <v>学年を入力してください</v>
      </c>
      <c r="U41" s="22" t="str">
        <f t="shared" si="6"/>
        <v/>
      </c>
      <c r="V41" s="22" t="str">
        <f t="shared" si="7"/>
        <v>ジュニア名を入力してください</v>
      </c>
      <c r="W41" s="18"/>
      <c r="X41" s="18"/>
      <c r="Y41" s="18"/>
      <c r="Z41" s="18"/>
      <c r="AA41" s="18"/>
      <c r="AB41" s="18"/>
      <c r="AC41" s="18"/>
      <c r="AD41" s="18"/>
      <c r="AE41" s="18"/>
      <c r="AF41" s="18"/>
    </row>
    <row r="42" spans="2:32" ht="25.5" customHeight="1" x14ac:dyDescent="0.15">
      <c r="B42" s="15">
        <v>39</v>
      </c>
      <c r="C42" s="42"/>
      <c r="D42" s="43"/>
      <c r="E42" s="43"/>
      <c r="F42" s="44"/>
      <c r="G42" s="55"/>
      <c r="H42" s="11"/>
      <c r="I42" s="52" t="str" cm="1">
        <f t="array" ref="I42">_xlfn.IFS(M42="","",N42&lt;&gt;"",N42,P42&lt;&gt;"",P42,Q42&lt;&gt;"",Q42,R42&lt;&gt;"",R42,S42&lt;&gt;"",S42,T42&lt;&gt;"",T42,U42&lt;&gt;"",U42,V42&lt;&gt;"",V42,TRUE,"OK")</f>
        <v/>
      </c>
      <c r="J42" s="18"/>
      <c r="K42" s="18" t="str">
        <f t="shared" si="11"/>
        <v/>
      </c>
      <c r="L42" s="18"/>
      <c r="M42" s="22" t="str">
        <f t="shared" si="12"/>
        <v/>
      </c>
      <c r="N42" s="22" t="str">
        <f t="shared" si="0"/>
        <v>種目を選択してください</v>
      </c>
      <c r="O42" s="22" t="str">
        <f t="shared" si="1"/>
        <v/>
      </c>
      <c r="P42" s="22" t="str">
        <f t="shared" si="2"/>
        <v>選手名を入力してください</v>
      </c>
      <c r="Q42" s="22" t="str">
        <f t="shared" si="3"/>
        <v>選手名は空文字で区切ってください</v>
      </c>
      <c r="R42" s="22" t="str">
        <f t="shared" si="4"/>
        <v>ふりがなを入力してください</v>
      </c>
      <c r="S42" s="22" t="str">
        <f t="shared" si="5"/>
        <v>ふりがなは空文字で区切ってください</v>
      </c>
      <c r="T42" s="22" t="str">
        <f t="shared" si="10"/>
        <v>学年を入力してください</v>
      </c>
      <c r="U42" s="22" t="str">
        <f t="shared" si="6"/>
        <v/>
      </c>
      <c r="V42" s="22" t="str">
        <f t="shared" si="7"/>
        <v>ジュニア名を入力してください</v>
      </c>
      <c r="W42" s="18"/>
      <c r="X42" s="18"/>
      <c r="Y42" s="18"/>
      <c r="Z42" s="18"/>
      <c r="AA42" s="18"/>
      <c r="AB42" s="18"/>
      <c r="AC42" s="18"/>
      <c r="AD42" s="18"/>
      <c r="AE42" s="18"/>
      <c r="AF42" s="18"/>
    </row>
    <row r="43" spans="2:32" ht="25.5" customHeight="1" thickBot="1" x14ac:dyDescent="0.2">
      <c r="B43" s="16">
        <v>40</v>
      </c>
      <c r="C43" s="45"/>
      <c r="D43" s="46"/>
      <c r="E43" s="46"/>
      <c r="F43" s="47"/>
      <c r="G43" s="56"/>
      <c r="H43" s="11"/>
      <c r="I43" s="53" t="str" cm="1">
        <f t="array" ref="I43">_xlfn.IFS(M43="","",N43&lt;&gt;"",N43,P43&lt;&gt;"",P43,Q43&lt;&gt;"",Q43,R43&lt;&gt;"",R43,S43&lt;&gt;"",S43,T43&lt;&gt;"",T43,U43&lt;&gt;"",U43,V43&lt;&gt;"",V43,TRUE,"OK")</f>
        <v/>
      </c>
      <c r="J43" s="18"/>
      <c r="K43" s="18" t="str">
        <f t="shared" si="8"/>
        <v/>
      </c>
      <c r="L43" s="18"/>
      <c r="M43" s="22" t="str">
        <f t="shared" si="9"/>
        <v/>
      </c>
      <c r="N43" s="22" t="str">
        <f t="shared" si="0"/>
        <v>種目を選択してください</v>
      </c>
      <c r="O43" s="22" t="str">
        <f t="shared" si="1"/>
        <v/>
      </c>
      <c r="P43" s="22" t="str">
        <f t="shared" si="2"/>
        <v>選手名を入力してください</v>
      </c>
      <c r="Q43" s="22" t="str">
        <f t="shared" si="3"/>
        <v>選手名は空文字で区切ってください</v>
      </c>
      <c r="R43" s="22" t="str">
        <f t="shared" si="4"/>
        <v>ふりがなを入力してください</v>
      </c>
      <c r="S43" s="22" t="str">
        <f t="shared" si="5"/>
        <v>ふりがなは空文字で区切ってください</v>
      </c>
      <c r="T43" s="22" t="str">
        <f t="shared" si="10"/>
        <v>学年を入力してください</v>
      </c>
      <c r="U43" s="22" t="str">
        <f t="shared" si="6"/>
        <v/>
      </c>
      <c r="V43" s="22" t="str">
        <f t="shared" si="7"/>
        <v>ジュニア名を入力してください</v>
      </c>
      <c r="W43" s="18"/>
      <c r="X43" s="18"/>
      <c r="Y43" s="18"/>
      <c r="Z43" s="18"/>
      <c r="AA43" s="18"/>
      <c r="AB43" s="18"/>
      <c r="AC43" s="18"/>
      <c r="AD43" s="18"/>
      <c r="AE43" s="18"/>
      <c r="AF43" s="18"/>
    </row>
    <row r="44" spans="2:32" x14ac:dyDescent="0.15"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</row>
    <row r="45" spans="2:32" x14ac:dyDescent="0.15"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</row>
    <row r="46" spans="2:32" x14ac:dyDescent="0.15">
      <c r="M46" s="18"/>
      <c r="N46" s="18"/>
      <c r="O46" s="18"/>
      <c r="P46" s="18"/>
      <c r="Q46" s="18"/>
      <c r="R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</row>
  </sheetData>
  <sheetProtection algorithmName="SHA-512" hashValue="57H36n/qZQJgLDunRJ7AzVvdlAZvpF7ciAgztVUXa+MgQmyjAc4EhAotae711P3wnYW8um5G2Bs0wiji+T9bUQ==" saltValue="jsJayft4oGMOj4dvtlIthA==" spinCount="100000" sheet="1" objects="1" scenarios="1"/>
  <mergeCells count="1">
    <mergeCell ref="B2:D2"/>
  </mergeCells>
  <phoneticPr fontId="1"/>
  <conditionalFormatting sqref="C4:C43">
    <cfRule type="expression" dxfId="9" priority="19">
      <formula>RIGHT($C4,1)="女"</formula>
    </cfRule>
    <cfRule type="expression" dxfId="8" priority="24">
      <formula>RIGHT($C4,1)="男"</formula>
    </cfRule>
  </conditionalFormatting>
  <conditionalFormatting sqref="C4:G43">
    <cfRule type="expression" dxfId="7" priority="1">
      <formula>TRIM(C4)=""</formula>
    </cfRule>
  </conditionalFormatting>
  <conditionalFormatting sqref="B4:B43">
    <cfRule type="expression" dxfId="6" priority="25">
      <formula>AND($I4&lt;&gt;"",$I4&lt;&gt;"OK")</formula>
    </cfRule>
  </conditionalFormatting>
  <conditionalFormatting sqref="I4:I43">
    <cfRule type="expression" dxfId="5" priority="30">
      <formula>$I4="OK"</formula>
    </cfRule>
  </conditionalFormatting>
  <dataValidations count="3">
    <dataValidation type="list" allowBlank="1" showInputMessage="1" showErrorMessage="1" sqref="F5:F43">
      <formula1>学年</formula1>
    </dataValidation>
    <dataValidation type="list" allowBlank="1" showInputMessage="1" showErrorMessage="1" error="学年は１～６を選択" sqref="F4">
      <formula1>学年</formula1>
    </dataValidation>
    <dataValidation type="list" allowBlank="1" showInputMessage="1" showErrorMessage="1" sqref="C4:C43">
      <formula1>競技種目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B1:AL46"/>
  <sheetViews>
    <sheetView showGridLines="0" showRowColHeaders="0" zoomScale="90" zoomScaleNormal="90" workbookViewId="0">
      <selection activeCell="C4" sqref="C4"/>
    </sheetView>
  </sheetViews>
  <sheetFormatPr defaultColWidth="9" defaultRowHeight="16.5" x14ac:dyDescent="0.15"/>
  <cols>
    <col min="1" max="1" width="3.5" style="6" customWidth="1"/>
    <col min="2" max="3" width="9.25" style="6" customWidth="1"/>
    <col min="4" max="5" width="16.625" style="6" customWidth="1"/>
    <col min="6" max="6" width="7.25" style="6" bestFit="1" customWidth="1"/>
    <col min="7" max="7" width="14.625" style="10" bestFit="1" customWidth="1"/>
    <col min="8" max="9" width="16.625" style="6" customWidth="1"/>
    <col min="10" max="10" width="7.25" style="6" bestFit="1" customWidth="1"/>
    <col min="11" max="11" width="14.625" style="10" bestFit="1" customWidth="1"/>
    <col min="12" max="12" width="1.875" style="6" customWidth="1"/>
    <col min="13" max="13" width="41.5" style="17" customWidth="1"/>
    <col min="14" max="14" width="2.5" style="17" customWidth="1"/>
    <col min="15" max="16" width="2.5" style="17" hidden="1" customWidth="1"/>
    <col min="17" max="33" width="8.625" style="19" hidden="1" customWidth="1"/>
    <col min="34" max="34" width="7.875" style="19" hidden="1" customWidth="1"/>
    <col min="35" max="36" width="7.875" style="19" customWidth="1"/>
    <col min="37" max="38" width="9" style="17" customWidth="1"/>
    <col min="39" max="16384" width="9" style="6"/>
  </cols>
  <sheetData>
    <row r="1" spans="2:38" x14ac:dyDescent="0.15">
      <c r="E1" s="7"/>
      <c r="F1" s="7"/>
      <c r="G1" s="8"/>
      <c r="I1" s="7"/>
      <c r="J1" s="7"/>
      <c r="K1" s="8"/>
      <c r="L1" s="7"/>
      <c r="M1" s="18"/>
      <c r="N1" s="18"/>
      <c r="O1" s="18"/>
      <c r="P1" s="18"/>
      <c r="Q1" s="18"/>
      <c r="R1" s="18"/>
      <c r="S1" s="18"/>
      <c r="T1" s="18"/>
      <c r="V1" s="18"/>
      <c r="X1" s="18"/>
      <c r="Y1" s="18"/>
      <c r="Z1" s="18"/>
      <c r="AA1" s="18"/>
      <c r="AC1" s="18"/>
      <c r="AE1" s="18"/>
      <c r="AF1" s="18"/>
      <c r="AG1" s="18"/>
    </row>
    <row r="2" spans="2:38" s="35" customFormat="1" ht="39" customHeight="1" thickBot="1" x14ac:dyDescent="0.2">
      <c r="B2" s="63" t="s">
        <v>53</v>
      </c>
      <c r="C2" s="63"/>
      <c r="D2" s="63"/>
      <c r="G2" s="36"/>
      <c r="H2" s="36"/>
      <c r="K2" s="36"/>
      <c r="M2" s="37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7"/>
      <c r="AL2" s="37"/>
    </row>
    <row r="3" spans="2:38" ht="36.75" customHeight="1" thickBot="1" x14ac:dyDescent="0.2">
      <c r="B3" s="12"/>
      <c r="C3" s="48" t="s">
        <v>17</v>
      </c>
      <c r="D3" s="13" t="s">
        <v>76</v>
      </c>
      <c r="E3" s="13" t="s">
        <v>77</v>
      </c>
      <c r="F3" s="13" t="s">
        <v>78</v>
      </c>
      <c r="G3" s="50" t="s">
        <v>79</v>
      </c>
      <c r="H3" s="13" t="s">
        <v>80</v>
      </c>
      <c r="I3" s="13" t="s">
        <v>81</v>
      </c>
      <c r="J3" s="13" t="s">
        <v>82</v>
      </c>
      <c r="K3" s="50" t="s">
        <v>83</v>
      </c>
      <c r="L3" s="9"/>
      <c r="M3" s="20" t="s">
        <v>74</v>
      </c>
      <c r="N3" s="18"/>
      <c r="O3" s="18"/>
      <c r="P3" s="18"/>
      <c r="Q3" s="4" t="s">
        <v>28</v>
      </c>
      <c r="R3" s="4" t="s">
        <v>49</v>
      </c>
      <c r="S3" s="4" t="s">
        <v>50</v>
      </c>
      <c r="T3" s="4" t="s">
        <v>29</v>
      </c>
      <c r="U3" s="4" t="s">
        <v>30</v>
      </c>
      <c r="V3" s="4" t="s">
        <v>24</v>
      </c>
      <c r="W3" s="4" t="s">
        <v>23</v>
      </c>
      <c r="X3" s="4" t="s">
        <v>25</v>
      </c>
      <c r="Y3" s="4" t="s">
        <v>73</v>
      </c>
      <c r="Z3" s="4" t="s">
        <v>59</v>
      </c>
      <c r="AA3" s="4" t="s">
        <v>31</v>
      </c>
      <c r="AB3" s="4" t="s">
        <v>32</v>
      </c>
      <c r="AC3" s="4" t="s">
        <v>27</v>
      </c>
      <c r="AD3" s="4" t="s">
        <v>26</v>
      </c>
      <c r="AE3" s="4" t="s">
        <v>51</v>
      </c>
      <c r="AF3" s="4" t="s">
        <v>75</v>
      </c>
      <c r="AG3" s="4" t="s">
        <v>60</v>
      </c>
      <c r="AH3" s="21"/>
      <c r="AI3" s="21"/>
      <c r="AJ3" s="21"/>
    </row>
    <row r="4" spans="2:38" ht="25.5" customHeight="1" x14ac:dyDescent="0.15">
      <c r="B4" s="14">
        <v>1</v>
      </c>
      <c r="C4" s="39"/>
      <c r="D4" s="40"/>
      <c r="E4" s="40"/>
      <c r="F4" s="41"/>
      <c r="G4" s="54"/>
      <c r="H4" s="40"/>
      <c r="I4" s="40"/>
      <c r="J4" s="41"/>
      <c r="K4" s="54"/>
      <c r="L4" s="11"/>
      <c r="M4" s="52" t="str" cm="1">
        <f t="array" ref="M4">_xlfn.IFS(Q4="","",R4&lt;&gt;"",R4,T4&lt;&gt;"",T4,U4&lt;&gt;"",U4,V4&lt;&gt;"",V4,W4&lt;&gt;"",W4,X4&lt;&gt;"",X4,Y4&lt;&gt;"",Y4,Z4&lt;&gt;"",Z4,AA4&lt;&gt;"",AA4,AB4&lt;&gt;"",AB4,AC4&lt;&gt;"",AC4,AD4&lt;&gt;"",AD4,AE4&lt;&gt;"",AE4,AF4&lt;&gt;"",AF4,AG4&lt;&gt;"",AG4,TRUE,"OK")</f>
        <v/>
      </c>
      <c r="N4" s="18"/>
      <c r="O4" s="18" t="str">
        <f>IF(M4="","",IF(M4="OK","OK","NG"))</f>
        <v/>
      </c>
      <c r="P4" s="18"/>
      <c r="Q4" s="22" t="str">
        <f>TRIM(C4&amp;D4&amp;E4&amp;F4&amp;G4&amp;H4&amp;I4&amp;J4&amp;K4)</f>
        <v/>
      </c>
      <c r="R4" s="22" t="str">
        <f t="shared" ref="R4:R43" si="0">IF(TRIM($C4)="",ID参加種目&amp;ERR選択要求,"")</f>
        <v>種目を選択してください</v>
      </c>
      <c r="S4" s="22" t="str">
        <f t="shared" ref="S4:S43" si="1">IF(TRIM($C4)&lt;&gt;"",VLOOKUP($C4,競技種目学年,2,FALSE),"")</f>
        <v/>
      </c>
      <c r="T4" s="22" t="str">
        <f>IF(TRIM(D4)="","選手1:"&amp;ID選手名&amp;ERR入力要求,"")</f>
        <v>選手1:選手名を入力してください</v>
      </c>
      <c r="U4" s="22" t="str">
        <f>IF(ISNUMBER(SEARCH(" ", TRIM(D4)))=TRUE,"","選手1:"&amp;ID選手名&amp;ERR空文字要求)</f>
        <v>選手1:選手名は空文字で区切ってください</v>
      </c>
      <c r="V4" s="22" t="str">
        <f>IF(TRIM(E4)="","選手1:"&amp;IDふりがな&amp;ERR入力要求,"")</f>
        <v>選手1:ふりがなを入力してください</v>
      </c>
      <c r="W4" s="22" t="str">
        <f>IF(ISNUMBER(SEARCH(" ", TRIM(E4)))=TRUE,"","選手1:"&amp;IDふりがな&amp;ERR空文字要求)</f>
        <v>選手1:ふりがなは空文字で区切ってください</v>
      </c>
      <c r="X4" s="22" t="str">
        <f>IF(TRIM(F4)="","選手1:"&amp;ID学年&amp;ERR選択要求,"")</f>
        <v>選手1:学年を選択してください</v>
      </c>
      <c r="Y4" s="22" t="str">
        <f>IF(F4&gt;S4,"選手1:"&amp;ERR参加種目,"")</f>
        <v/>
      </c>
      <c r="Z4" s="22" t="str">
        <f>IF(TRIM(G4)="","選手1:"&amp;IDジュニア名&amp;ERR入力要求,"")</f>
        <v>選手1:ジュニア名を入力してください</v>
      </c>
      <c r="AA4" s="22" t="str">
        <f t="shared" ref="AA4:AA43" si="2">IF(TRIM(H4)="","選手2:"&amp;ID選手名&amp;ERR入力要求,"")</f>
        <v>選手2:選手名を入力してください</v>
      </c>
      <c r="AB4" s="22" t="str">
        <f t="shared" ref="AB4:AB43" si="3">IF(ISNUMBER(SEARCH(" ", TRIM(H4)))=TRUE,"","選手2:"&amp;ID選手名&amp;ERR空文字要求)</f>
        <v>選手2:選手名は空文字で区切ってください</v>
      </c>
      <c r="AC4" s="22" t="str">
        <f t="shared" ref="AC4:AC43" si="4">IF(TRIM(I4)="","選手2:"&amp;IDふりがな&amp;ERR入力要求,"")</f>
        <v>選手2:ふりがなを入力してください</v>
      </c>
      <c r="AD4" s="22" t="str">
        <f t="shared" ref="AD4:AD43" si="5">IF(ISNUMBER(SEARCH(" ", TRIM(I4)))=TRUE,"","選手2:"&amp;IDふりがな&amp;ERR空文字要求)</f>
        <v>選手2:ふりがなは空文字で区切ってください</v>
      </c>
      <c r="AE4" s="22" t="str">
        <f t="shared" ref="AE4:AE43" si="6">IF(TRIM(J4)="","選手2:"&amp;ID学年&amp;ERR選択要求,"")</f>
        <v>選手2:学年を選択してください</v>
      </c>
      <c r="AF4" s="22" t="str">
        <f t="shared" ref="AF4:AF43" si="7">IF(J4&gt;S4,"選手2:"&amp;ERR参加種目,"")</f>
        <v/>
      </c>
      <c r="AG4" s="22" t="str">
        <f t="shared" ref="AG4:AG43" si="8">IF(TRIM(K4)="","選手2:"&amp;IDジュニア名&amp;ERR入力要求,"")</f>
        <v>選手2:ジュニア名を入力してください</v>
      </c>
      <c r="AH4" s="18"/>
      <c r="AI4" s="18"/>
      <c r="AJ4" s="18"/>
    </row>
    <row r="5" spans="2:38" ht="25.5" customHeight="1" x14ac:dyDescent="0.15">
      <c r="B5" s="15">
        <v>2</v>
      </c>
      <c r="C5" s="42"/>
      <c r="D5" s="43"/>
      <c r="E5" s="43"/>
      <c r="F5" s="44"/>
      <c r="G5" s="55"/>
      <c r="H5" s="43"/>
      <c r="I5" s="43"/>
      <c r="J5" s="44"/>
      <c r="K5" s="55"/>
      <c r="L5" s="11"/>
      <c r="M5" s="52" t="str" cm="1">
        <f t="array" ref="M5">_xlfn.IFS(Q5="","",R5&lt;&gt;"",R5,T5&lt;&gt;"",T5,U5&lt;&gt;"",U5,V5&lt;&gt;"",V5,W5&lt;&gt;"",W5,X5&lt;&gt;"",X5,Y5&lt;&gt;"",Y5,Z5&lt;&gt;"",Z5,AA5&lt;&gt;"",AA5,AB5&lt;&gt;"",AB5,AC5&lt;&gt;"",AC5,AD5&lt;&gt;"",AD5,AE5&lt;&gt;"",AE5,AF5&lt;&gt;"",AF5,AG5&lt;&gt;"",AG5,TRUE,"OK")</f>
        <v/>
      </c>
      <c r="N5" s="18"/>
      <c r="O5" s="18" t="str">
        <f t="shared" ref="O5:O43" si="9">IF(M5="","",IF(M5="OK","OK","NG"))</f>
        <v/>
      </c>
      <c r="P5" s="18"/>
      <c r="Q5" s="22" t="str">
        <f t="shared" ref="Q5:Q43" si="10">TRIM(C5&amp;D5&amp;E5&amp;F5&amp;G5)</f>
        <v/>
      </c>
      <c r="R5" s="22" t="str">
        <f t="shared" si="0"/>
        <v>種目を選択してください</v>
      </c>
      <c r="S5" s="22" t="str">
        <f t="shared" si="1"/>
        <v/>
      </c>
      <c r="T5" s="22" t="str">
        <f t="shared" ref="T5:T43" si="11">IF(TRIM(D5)="",ID選手名&amp;ERR入力要求,"")</f>
        <v>選手名を入力してください</v>
      </c>
      <c r="U5" s="22" t="str">
        <f t="shared" ref="U5:U43" si="12">IF(ISNUMBER(SEARCH(" ", TRIM(D5)))=TRUE,"",ID選手名&amp;ERR空文字要求)</f>
        <v>選手名は空文字で区切ってください</v>
      </c>
      <c r="V5" s="22" t="str">
        <f t="shared" ref="V5:V43" si="13">IF(TRIM(E5)="",IDふりがな&amp;ERR入力要求,"")</f>
        <v>ふりがなを入力してください</v>
      </c>
      <c r="W5" s="22" t="str">
        <f t="shared" ref="W5:W43" si="14">IF(ISNUMBER(SEARCH(" ", TRIM(E5)))=TRUE,"",IDふりがな&amp;ERR空文字要求)</f>
        <v>ふりがなは空文字で区切ってください</v>
      </c>
      <c r="X5" s="22" t="str">
        <f t="shared" ref="X5:X43" si="15">IF(TRIM(F5)="",ID学年&amp;ERR入力要求,"")</f>
        <v>学年を入力してください</v>
      </c>
      <c r="Y5" s="22" t="str">
        <f t="shared" ref="Y5:Y43" si="16">IF(F5&gt;S5,ERR参加種目,"")</f>
        <v/>
      </c>
      <c r="Z5" s="22" t="str">
        <f t="shared" ref="Z5:Z43" si="17">IF(TRIM(G5)="",IDジュニア名&amp;ERR入力要求,"")</f>
        <v>ジュニア名を入力してください</v>
      </c>
      <c r="AA5" s="22" t="str">
        <f t="shared" si="2"/>
        <v>選手2:選手名を入力してください</v>
      </c>
      <c r="AB5" s="22" t="str">
        <f t="shared" si="3"/>
        <v>選手2:選手名は空文字で区切ってください</v>
      </c>
      <c r="AC5" s="22" t="str">
        <f t="shared" si="4"/>
        <v>選手2:ふりがなを入力してください</v>
      </c>
      <c r="AD5" s="22" t="str">
        <f t="shared" si="5"/>
        <v>選手2:ふりがなは空文字で区切ってください</v>
      </c>
      <c r="AE5" s="22" t="str">
        <f t="shared" si="6"/>
        <v>選手2:学年を選択してください</v>
      </c>
      <c r="AF5" s="22" t="str">
        <f t="shared" si="7"/>
        <v/>
      </c>
      <c r="AG5" s="22" t="str">
        <f t="shared" si="8"/>
        <v>選手2:ジュニア名を入力してください</v>
      </c>
      <c r="AH5" s="18"/>
      <c r="AI5" s="18"/>
      <c r="AJ5" s="18"/>
    </row>
    <row r="6" spans="2:38" ht="25.5" customHeight="1" x14ac:dyDescent="0.15">
      <c r="B6" s="15">
        <v>3</v>
      </c>
      <c r="C6" s="42"/>
      <c r="D6" s="43"/>
      <c r="E6" s="43"/>
      <c r="F6" s="44"/>
      <c r="G6" s="55"/>
      <c r="H6" s="43"/>
      <c r="I6" s="43"/>
      <c r="J6" s="44"/>
      <c r="K6" s="55"/>
      <c r="L6" s="11"/>
      <c r="M6" s="52" t="str" cm="1">
        <f t="array" ref="M6">_xlfn.IFS(Q6="","",R6&lt;&gt;"",R6,T6&lt;&gt;"",T6,U6&lt;&gt;"",U6,V6&lt;&gt;"",V6,W6&lt;&gt;"",W6,X6&lt;&gt;"",X6,Y6&lt;&gt;"",Y6,Z6&lt;&gt;"",Z6,AA6&lt;&gt;"",AA6,AB6&lt;&gt;"",AB6,AC6&lt;&gt;"",AC6,AD6&lt;&gt;"",AD6,AE6&lt;&gt;"",AE6,AF6&lt;&gt;"",AF6,AG6&lt;&gt;"",AG6,TRUE,"OK")</f>
        <v/>
      </c>
      <c r="N6" s="18"/>
      <c r="O6" s="18" t="str">
        <f t="shared" si="9"/>
        <v/>
      </c>
      <c r="P6" s="18"/>
      <c r="Q6" s="22" t="str">
        <f t="shared" si="10"/>
        <v/>
      </c>
      <c r="R6" s="22" t="str">
        <f t="shared" si="0"/>
        <v>種目を選択してください</v>
      </c>
      <c r="S6" s="22" t="str">
        <f t="shared" si="1"/>
        <v/>
      </c>
      <c r="T6" s="22" t="str">
        <f t="shared" si="11"/>
        <v>選手名を入力してください</v>
      </c>
      <c r="U6" s="22" t="str">
        <f t="shared" si="12"/>
        <v>選手名は空文字で区切ってください</v>
      </c>
      <c r="V6" s="22" t="str">
        <f t="shared" si="13"/>
        <v>ふりがなを入力してください</v>
      </c>
      <c r="W6" s="22" t="str">
        <f t="shared" si="14"/>
        <v>ふりがなは空文字で区切ってください</v>
      </c>
      <c r="X6" s="22" t="str">
        <f t="shared" si="15"/>
        <v>学年を入力してください</v>
      </c>
      <c r="Y6" s="22" t="str">
        <f t="shared" si="16"/>
        <v/>
      </c>
      <c r="Z6" s="22" t="str">
        <f t="shared" si="17"/>
        <v>ジュニア名を入力してください</v>
      </c>
      <c r="AA6" s="22" t="str">
        <f t="shared" si="2"/>
        <v>選手2:選手名を入力してください</v>
      </c>
      <c r="AB6" s="22" t="str">
        <f t="shared" si="3"/>
        <v>選手2:選手名は空文字で区切ってください</v>
      </c>
      <c r="AC6" s="22" t="str">
        <f t="shared" si="4"/>
        <v>選手2:ふりがなを入力してください</v>
      </c>
      <c r="AD6" s="22" t="str">
        <f t="shared" si="5"/>
        <v>選手2:ふりがなは空文字で区切ってください</v>
      </c>
      <c r="AE6" s="22" t="str">
        <f t="shared" si="6"/>
        <v>選手2:学年を選択してください</v>
      </c>
      <c r="AF6" s="22" t="str">
        <f t="shared" si="7"/>
        <v/>
      </c>
      <c r="AG6" s="22" t="str">
        <f t="shared" si="8"/>
        <v>選手2:ジュニア名を入力してください</v>
      </c>
      <c r="AH6" s="18"/>
      <c r="AI6" s="18"/>
      <c r="AJ6" s="18"/>
    </row>
    <row r="7" spans="2:38" ht="25.5" customHeight="1" x14ac:dyDescent="0.15">
      <c r="B7" s="15">
        <v>4</v>
      </c>
      <c r="C7" s="42"/>
      <c r="D7" s="43"/>
      <c r="E7" s="43"/>
      <c r="F7" s="44"/>
      <c r="G7" s="55"/>
      <c r="H7" s="43"/>
      <c r="I7" s="43"/>
      <c r="J7" s="44"/>
      <c r="K7" s="55"/>
      <c r="L7" s="11"/>
      <c r="M7" s="52" t="str" cm="1">
        <f t="array" ref="M7">_xlfn.IFS(Q7="","",R7&lt;&gt;"",R7,T7&lt;&gt;"",T7,U7&lt;&gt;"",U7,V7&lt;&gt;"",V7,W7&lt;&gt;"",W7,X7&lt;&gt;"",X7,Y7&lt;&gt;"",Y7,Z7&lt;&gt;"",Z7,AA7&lt;&gt;"",AA7,AB7&lt;&gt;"",AB7,AC7&lt;&gt;"",AC7,AD7&lt;&gt;"",AD7,AE7&lt;&gt;"",AE7,AF7&lt;&gt;"",AF7,AG7&lt;&gt;"",AG7,TRUE,"OK")</f>
        <v/>
      </c>
      <c r="N7" s="18"/>
      <c r="O7" s="18" t="str">
        <f t="shared" si="9"/>
        <v/>
      </c>
      <c r="P7" s="18"/>
      <c r="Q7" s="22" t="str">
        <f t="shared" si="10"/>
        <v/>
      </c>
      <c r="R7" s="22" t="str">
        <f t="shared" si="0"/>
        <v>種目を選択してください</v>
      </c>
      <c r="S7" s="22" t="str">
        <f t="shared" si="1"/>
        <v/>
      </c>
      <c r="T7" s="22" t="str">
        <f t="shared" si="11"/>
        <v>選手名を入力してください</v>
      </c>
      <c r="U7" s="22" t="str">
        <f t="shared" si="12"/>
        <v>選手名は空文字で区切ってください</v>
      </c>
      <c r="V7" s="22" t="str">
        <f t="shared" si="13"/>
        <v>ふりがなを入力してください</v>
      </c>
      <c r="W7" s="22" t="str">
        <f t="shared" si="14"/>
        <v>ふりがなは空文字で区切ってください</v>
      </c>
      <c r="X7" s="22" t="str">
        <f t="shared" si="15"/>
        <v>学年を入力してください</v>
      </c>
      <c r="Y7" s="22" t="str">
        <f t="shared" si="16"/>
        <v/>
      </c>
      <c r="Z7" s="22" t="str">
        <f t="shared" si="17"/>
        <v>ジュニア名を入力してください</v>
      </c>
      <c r="AA7" s="22" t="str">
        <f t="shared" si="2"/>
        <v>選手2:選手名を入力してください</v>
      </c>
      <c r="AB7" s="22" t="str">
        <f t="shared" si="3"/>
        <v>選手2:選手名は空文字で区切ってください</v>
      </c>
      <c r="AC7" s="22" t="str">
        <f t="shared" si="4"/>
        <v>選手2:ふりがなを入力してください</v>
      </c>
      <c r="AD7" s="22" t="str">
        <f t="shared" si="5"/>
        <v>選手2:ふりがなは空文字で区切ってください</v>
      </c>
      <c r="AE7" s="22" t="str">
        <f t="shared" si="6"/>
        <v>選手2:学年を選択してください</v>
      </c>
      <c r="AF7" s="22" t="str">
        <f t="shared" si="7"/>
        <v/>
      </c>
      <c r="AG7" s="22" t="str">
        <f t="shared" si="8"/>
        <v>選手2:ジュニア名を入力してください</v>
      </c>
      <c r="AH7" s="18"/>
      <c r="AI7" s="18"/>
      <c r="AJ7" s="18"/>
    </row>
    <row r="8" spans="2:38" ht="25.5" customHeight="1" x14ac:dyDescent="0.15">
      <c r="B8" s="15">
        <v>5</v>
      </c>
      <c r="C8" s="42"/>
      <c r="D8" s="43"/>
      <c r="E8" s="43"/>
      <c r="F8" s="44"/>
      <c r="G8" s="55"/>
      <c r="H8" s="43"/>
      <c r="I8" s="43"/>
      <c r="J8" s="44"/>
      <c r="K8" s="55"/>
      <c r="L8" s="11"/>
      <c r="M8" s="52" t="str" cm="1">
        <f t="array" ref="M8">_xlfn.IFS(Q8="","",R8&lt;&gt;"",R8,T8&lt;&gt;"",T8,U8&lt;&gt;"",U8,V8&lt;&gt;"",V8,W8&lt;&gt;"",W8,X8&lt;&gt;"",X8,Y8&lt;&gt;"",Y8,Z8&lt;&gt;"",Z8,AA8&lt;&gt;"",AA8,AB8&lt;&gt;"",AB8,AC8&lt;&gt;"",AC8,AD8&lt;&gt;"",AD8,AE8&lt;&gt;"",AE8,AF8&lt;&gt;"",AF8,AG8&lt;&gt;"",AG8,TRUE,"OK")</f>
        <v/>
      </c>
      <c r="N8" s="18"/>
      <c r="O8" s="18" t="str">
        <f t="shared" si="9"/>
        <v/>
      </c>
      <c r="P8" s="18"/>
      <c r="Q8" s="22" t="str">
        <f t="shared" si="10"/>
        <v/>
      </c>
      <c r="R8" s="22" t="str">
        <f t="shared" si="0"/>
        <v>種目を選択してください</v>
      </c>
      <c r="S8" s="22" t="str">
        <f t="shared" si="1"/>
        <v/>
      </c>
      <c r="T8" s="22" t="str">
        <f t="shared" si="11"/>
        <v>選手名を入力してください</v>
      </c>
      <c r="U8" s="22" t="str">
        <f t="shared" si="12"/>
        <v>選手名は空文字で区切ってください</v>
      </c>
      <c r="V8" s="22" t="str">
        <f t="shared" si="13"/>
        <v>ふりがなを入力してください</v>
      </c>
      <c r="W8" s="22" t="str">
        <f t="shared" si="14"/>
        <v>ふりがなは空文字で区切ってください</v>
      </c>
      <c r="X8" s="22" t="str">
        <f t="shared" si="15"/>
        <v>学年を入力してください</v>
      </c>
      <c r="Y8" s="22" t="str">
        <f t="shared" si="16"/>
        <v/>
      </c>
      <c r="Z8" s="22" t="str">
        <f t="shared" si="17"/>
        <v>ジュニア名を入力してください</v>
      </c>
      <c r="AA8" s="22" t="str">
        <f t="shared" si="2"/>
        <v>選手2:選手名を入力してください</v>
      </c>
      <c r="AB8" s="22" t="str">
        <f t="shared" si="3"/>
        <v>選手2:選手名は空文字で区切ってください</v>
      </c>
      <c r="AC8" s="22" t="str">
        <f t="shared" si="4"/>
        <v>選手2:ふりがなを入力してください</v>
      </c>
      <c r="AD8" s="22" t="str">
        <f t="shared" si="5"/>
        <v>選手2:ふりがなは空文字で区切ってください</v>
      </c>
      <c r="AE8" s="22" t="str">
        <f t="shared" si="6"/>
        <v>選手2:学年を選択してください</v>
      </c>
      <c r="AF8" s="22" t="str">
        <f t="shared" si="7"/>
        <v/>
      </c>
      <c r="AG8" s="22" t="str">
        <f t="shared" si="8"/>
        <v>選手2:ジュニア名を入力してください</v>
      </c>
      <c r="AH8" s="18"/>
      <c r="AI8" s="18"/>
      <c r="AJ8" s="18"/>
    </row>
    <row r="9" spans="2:38" ht="25.5" customHeight="1" x14ac:dyDescent="0.15">
      <c r="B9" s="15">
        <v>6</v>
      </c>
      <c r="C9" s="42"/>
      <c r="D9" s="43"/>
      <c r="E9" s="43"/>
      <c r="F9" s="44"/>
      <c r="G9" s="55"/>
      <c r="H9" s="43"/>
      <c r="I9" s="43"/>
      <c r="J9" s="44"/>
      <c r="K9" s="55"/>
      <c r="L9" s="11"/>
      <c r="M9" s="52" t="str" cm="1">
        <f t="array" ref="M9">_xlfn.IFS(Q9="","",R9&lt;&gt;"",R9,T9&lt;&gt;"",T9,U9&lt;&gt;"",U9,V9&lt;&gt;"",V9,W9&lt;&gt;"",W9,X9&lt;&gt;"",X9,Y9&lt;&gt;"",Y9,Z9&lt;&gt;"",Z9,AA9&lt;&gt;"",AA9,AB9&lt;&gt;"",AB9,AC9&lt;&gt;"",AC9,AD9&lt;&gt;"",AD9,AE9&lt;&gt;"",AE9,AF9&lt;&gt;"",AF9,AG9&lt;&gt;"",AG9,TRUE,"OK")</f>
        <v/>
      </c>
      <c r="N9" s="18"/>
      <c r="O9" s="18" t="str">
        <f t="shared" si="9"/>
        <v/>
      </c>
      <c r="P9" s="18"/>
      <c r="Q9" s="22" t="str">
        <f t="shared" si="10"/>
        <v/>
      </c>
      <c r="R9" s="22" t="str">
        <f t="shared" si="0"/>
        <v>種目を選択してください</v>
      </c>
      <c r="S9" s="22" t="str">
        <f t="shared" si="1"/>
        <v/>
      </c>
      <c r="T9" s="22" t="str">
        <f t="shared" si="11"/>
        <v>選手名を入力してください</v>
      </c>
      <c r="U9" s="22" t="str">
        <f t="shared" si="12"/>
        <v>選手名は空文字で区切ってください</v>
      </c>
      <c r="V9" s="22" t="str">
        <f t="shared" si="13"/>
        <v>ふりがなを入力してください</v>
      </c>
      <c r="W9" s="22" t="str">
        <f t="shared" si="14"/>
        <v>ふりがなは空文字で区切ってください</v>
      </c>
      <c r="X9" s="22" t="str">
        <f t="shared" si="15"/>
        <v>学年を入力してください</v>
      </c>
      <c r="Y9" s="22" t="str">
        <f t="shared" si="16"/>
        <v/>
      </c>
      <c r="Z9" s="22" t="str">
        <f t="shared" si="17"/>
        <v>ジュニア名を入力してください</v>
      </c>
      <c r="AA9" s="22" t="str">
        <f t="shared" si="2"/>
        <v>選手2:選手名を入力してください</v>
      </c>
      <c r="AB9" s="22" t="str">
        <f t="shared" si="3"/>
        <v>選手2:選手名は空文字で区切ってください</v>
      </c>
      <c r="AC9" s="22" t="str">
        <f t="shared" si="4"/>
        <v>選手2:ふりがなを入力してください</v>
      </c>
      <c r="AD9" s="22" t="str">
        <f t="shared" si="5"/>
        <v>選手2:ふりがなは空文字で区切ってください</v>
      </c>
      <c r="AE9" s="22" t="str">
        <f t="shared" si="6"/>
        <v>選手2:学年を選択してください</v>
      </c>
      <c r="AF9" s="22" t="str">
        <f t="shared" si="7"/>
        <v/>
      </c>
      <c r="AG9" s="22" t="str">
        <f t="shared" si="8"/>
        <v>選手2:ジュニア名を入力してください</v>
      </c>
      <c r="AH9" s="18"/>
      <c r="AI9" s="18"/>
      <c r="AJ9" s="18"/>
    </row>
    <row r="10" spans="2:38" ht="25.5" customHeight="1" x14ac:dyDescent="0.15">
      <c r="B10" s="15">
        <v>7</v>
      </c>
      <c r="C10" s="42"/>
      <c r="D10" s="43"/>
      <c r="E10" s="43"/>
      <c r="F10" s="44"/>
      <c r="G10" s="55"/>
      <c r="H10" s="43"/>
      <c r="I10" s="43"/>
      <c r="J10" s="44"/>
      <c r="K10" s="55"/>
      <c r="L10" s="11"/>
      <c r="M10" s="52" t="str" cm="1">
        <f t="array" ref="M10">_xlfn.IFS(Q10="","",R10&lt;&gt;"",R10,T10&lt;&gt;"",T10,U10&lt;&gt;"",U10,V10&lt;&gt;"",V10,W10&lt;&gt;"",W10,X10&lt;&gt;"",X10,Y10&lt;&gt;"",Y10,Z10&lt;&gt;"",Z10,AA10&lt;&gt;"",AA10,AB10&lt;&gt;"",AB10,AC10&lt;&gt;"",AC10,AD10&lt;&gt;"",AD10,AE10&lt;&gt;"",AE10,AF10&lt;&gt;"",AF10,AG10&lt;&gt;"",AG10,TRUE,"OK")</f>
        <v/>
      </c>
      <c r="N10" s="18"/>
      <c r="O10" s="18" t="str">
        <f t="shared" si="9"/>
        <v/>
      </c>
      <c r="P10" s="18"/>
      <c r="Q10" s="22" t="str">
        <f t="shared" si="10"/>
        <v/>
      </c>
      <c r="R10" s="22" t="str">
        <f t="shared" si="0"/>
        <v>種目を選択してください</v>
      </c>
      <c r="S10" s="22" t="str">
        <f t="shared" si="1"/>
        <v/>
      </c>
      <c r="T10" s="22" t="str">
        <f t="shared" si="11"/>
        <v>選手名を入力してください</v>
      </c>
      <c r="U10" s="22" t="str">
        <f t="shared" si="12"/>
        <v>選手名は空文字で区切ってください</v>
      </c>
      <c r="V10" s="22" t="str">
        <f t="shared" si="13"/>
        <v>ふりがなを入力してください</v>
      </c>
      <c r="W10" s="22" t="str">
        <f t="shared" si="14"/>
        <v>ふりがなは空文字で区切ってください</v>
      </c>
      <c r="X10" s="22" t="str">
        <f t="shared" si="15"/>
        <v>学年を入力してください</v>
      </c>
      <c r="Y10" s="22" t="str">
        <f t="shared" si="16"/>
        <v/>
      </c>
      <c r="Z10" s="22" t="str">
        <f t="shared" si="17"/>
        <v>ジュニア名を入力してください</v>
      </c>
      <c r="AA10" s="22" t="str">
        <f t="shared" si="2"/>
        <v>選手2:選手名を入力してください</v>
      </c>
      <c r="AB10" s="22" t="str">
        <f t="shared" si="3"/>
        <v>選手2:選手名は空文字で区切ってください</v>
      </c>
      <c r="AC10" s="22" t="str">
        <f t="shared" si="4"/>
        <v>選手2:ふりがなを入力してください</v>
      </c>
      <c r="AD10" s="22" t="str">
        <f t="shared" si="5"/>
        <v>選手2:ふりがなは空文字で区切ってください</v>
      </c>
      <c r="AE10" s="22" t="str">
        <f t="shared" si="6"/>
        <v>選手2:学年を選択してください</v>
      </c>
      <c r="AF10" s="22" t="str">
        <f t="shared" si="7"/>
        <v/>
      </c>
      <c r="AG10" s="22" t="str">
        <f t="shared" si="8"/>
        <v>選手2:ジュニア名を入力してください</v>
      </c>
      <c r="AH10" s="18"/>
      <c r="AI10" s="18"/>
      <c r="AJ10" s="18"/>
    </row>
    <row r="11" spans="2:38" ht="25.5" customHeight="1" x14ac:dyDescent="0.15">
      <c r="B11" s="15">
        <v>8</v>
      </c>
      <c r="C11" s="42"/>
      <c r="D11" s="43"/>
      <c r="E11" s="43"/>
      <c r="F11" s="44"/>
      <c r="G11" s="55"/>
      <c r="H11" s="43"/>
      <c r="I11" s="43"/>
      <c r="J11" s="44"/>
      <c r="K11" s="55"/>
      <c r="L11" s="11"/>
      <c r="M11" s="52" t="str" cm="1">
        <f t="array" ref="M11">_xlfn.IFS(Q11="","",R11&lt;&gt;"",R11,T11&lt;&gt;"",T11,U11&lt;&gt;"",U11,V11&lt;&gt;"",V11,W11&lt;&gt;"",W11,X11&lt;&gt;"",X11,Y11&lt;&gt;"",Y11,Z11&lt;&gt;"",Z11,AA11&lt;&gt;"",AA11,AB11&lt;&gt;"",AB11,AC11&lt;&gt;"",AC11,AD11&lt;&gt;"",AD11,AE11&lt;&gt;"",AE11,AF11&lt;&gt;"",AF11,AG11&lt;&gt;"",AG11,TRUE,"OK")</f>
        <v/>
      </c>
      <c r="N11" s="18"/>
      <c r="O11" s="18" t="str">
        <f t="shared" si="9"/>
        <v/>
      </c>
      <c r="P11" s="18"/>
      <c r="Q11" s="22" t="str">
        <f t="shared" si="10"/>
        <v/>
      </c>
      <c r="R11" s="22" t="str">
        <f t="shared" si="0"/>
        <v>種目を選択してください</v>
      </c>
      <c r="S11" s="22" t="str">
        <f t="shared" si="1"/>
        <v/>
      </c>
      <c r="T11" s="22" t="str">
        <f t="shared" si="11"/>
        <v>選手名を入力してください</v>
      </c>
      <c r="U11" s="22" t="str">
        <f t="shared" si="12"/>
        <v>選手名は空文字で区切ってください</v>
      </c>
      <c r="V11" s="22" t="str">
        <f t="shared" si="13"/>
        <v>ふりがなを入力してください</v>
      </c>
      <c r="W11" s="22" t="str">
        <f t="shared" si="14"/>
        <v>ふりがなは空文字で区切ってください</v>
      </c>
      <c r="X11" s="22" t="str">
        <f t="shared" si="15"/>
        <v>学年を入力してください</v>
      </c>
      <c r="Y11" s="22" t="str">
        <f t="shared" si="16"/>
        <v/>
      </c>
      <c r="Z11" s="22" t="str">
        <f t="shared" si="17"/>
        <v>ジュニア名を入力してください</v>
      </c>
      <c r="AA11" s="22" t="str">
        <f t="shared" si="2"/>
        <v>選手2:選手名を入力してください</v>
      </c>
      <c r="AB11" s="22" t="str">
        <f t="shared" si="3"/>
        <v>選手2:選手名は空文字で区切ってください</v>
      </c>
      <c r="AC11" s="22" t="str">
        <f t="shared" si="4"/>
        <v>選手2:ふりがなを入力してください</v>
      </c>
      <c r="AD11" s="22" t="str">
        <f t="shared" si="5"/>
        <v>選手2:ふりがなは空文字で区切ってください</v>
      </c>
      <c r="AE11" s="22" t="str">
        <f t="shared" si="6"/>
        <v>選手2:学年を選択してください</v>
      </c>
      <c r="AF11" s="22" t="str">
        <f t="shared" si="7"/>
        <v/>
      </c>
      <c r="AG11" s="22" t="str">
        <f t="shared" si="8"/>
        <v>選手2:ジュニア名を入力してください</v>
      </c>
      <c r="AH11" s="18"/>
      <c r="AI11" s="18"/>
      <c r="AJ11" s="18"/>
    </row>
    <row r="12" spans="2:38" ht="25.5" customHeight="1" x14ac:dyDescent="0.15">
      <c r="B12" s="15">
        <v>9</v>
      </c>
      <c r="C12" s="42"/>
      <c r="D12" s="43"/>
      <c r="E12" s="43"/>
      <c r="F12" s="44"/>
      <c r="G12" s="55"/>
      <c r="H12" s="43"/>
      <c r="I12" s="43"/>
      <c r="J12" s="44"/>
      <c r="K12" s="55"/>
      <c r="L12" s="11"/>
      <c r="M12" s="52" t="str" cm="1">
        <f t="array" ref="M12">_xlfn.IFS(Q12="","",R12&lt;&gt;"",R12,T12&lt;&gt;"",T12,U12&lt;&gt;"",U12,V12&lt;&gt;"",V12,W12&lt;&gt;"",W12,X12&lt;&gt;"",X12,Y12&lt;&gt;"",Y12,Z12&lt;&gt;"",Z12,AA12&lt;&gt;"",AA12,AB12&lt;&gt;"",AB12,AC12&lt;&gt;"",AC12,AD12&lt;&gt;"",AD12,AE12&lt;&gt;"",AE12,AF12&lt;&gt;"",AF12,AG12&lt;&gt;"",AG12,TRUE,"OK")</f>
        <v/>
      </c>
      <c r="N12" s="18"/>
      <c r="O12" s="18" t="str">
        <f t="shared" si="9"/>
        <v/>
      </c>
      <c r="P12" s="18"/>
      <c r="Q12" s="22" t="str">
        <f t="shared" si="10"/>
        <v/>
      </c>
      <c r="R12" s="22" t="str">
        <f t="shared" si="0"/>
        <v>種目を選択してください</v>
      </c>
      <c r="S12" s="22" t="str">
        <f t="shared" si="1"/>
        <v/>
      </c>
      <c r="T12" s="22" t="str">
        <f t="shared" si="11"/>
        <v>選手名を入力してください</v>
      </c>
      <c r="U12" s="22" t="str">
        <f t="shared" si="12"/>
        <v>選手名は空文字で区切ってください</v>
      </c>
      <c r="V12" s="22" t="str">
        <f t="shared" si="13"/>
        <v>ふりがなを入力してください</v>
      </c>
      <c r="W12" s="22" t="str">
        <f t="shared" si="14"/>
        <v>ふりがなは空文字で区切ってください</v>
      </c>
      <c r="X12" s="22" t="str">
        <f t="shared" si="15"/>
        <v>学年を入力してください</v>
      </c>
      <c r="Y12" s="22" t="str">
        <f t="shared" si="16"/>
        <v/>
      </c>
      <c r="Z12" s="22" t="str">
        <f t="shared" si="17"/>
        <v>ジュニア名を入力してください</v>
      </c>
      <c r="AA12" s="22" t="str">
        <f t="shared" si="2"/>
        <v>選手2:選手名を入力してください</v>
      </c>
      <c r="AB12" s="22" t="str">
        <f t="shared" si="3"/>
        <v>選手2:選手名は空文字で区切ってください</v>
      </c>
      <c r="AC12" s="22" t="str">
        <f t="shared" si="4"/>
        <v>選手2:ふりがなを入力してください</v>
      </c>
      <c r="AD12" s="22" t="str">
        <f t="shared" si="5"/>
        <v>選手2:ふりがなは空文字で区切ってください</v>
      </c>
      <c r="AE12" s="22" t="str">
        <f t="shared" si="6"/>
        <v>選手2:学年を選択してください</v>
      </c>
      <c r="AF12" s="22" t="str">
        <f t="shared" si="7"/>
        <v/>
      </c>
      <c r="AG12" s="22" t="str">
        <f t="shared" si="8"/>
        <v>選手2:ジュニア名を入力してください</v>
      </c>
      <c r="AH12" s="18"/>
      <c r="AI12" s="18"/>
      <c r="AJ12" s="18"/>
    </row>
    <row r="13" spans="2:38" ht="25.5" customHeight="1" x14ac:dyDescent="0.15">
      <c r="B13" s="15">
        <v>10</v>
      </c>
      <c r="C13" s="42"/>
      <c r="D13" s="43"/>
      <c r="E13" s="43"/>
      <c r="F13" s="44"/>
      <c r="G13" s="55"/>
      <c r="H13" s="43"/>
      <c r="I13" s="43"/>
      <c r="J13" s="44"/>
      <c r="K13" s="55"/>
      <c r="L13" s="11"/>
      <c r="M13" s="52" t="str" cm="1">
        <f t="array" ref="M13">_xlfn.IFS(Q13="","",R13&lt;&gt;"",R13,T13&lt;&gt;"",T13,U13&lt;&gt;"",U13,V13&lt;&gt;"",V13,W13&lt;&gt;"",W13,X13&lt;&gt;"",X13,Y13&lt;&gt;"",Y13,Z13&lt;&gt;"",Z13,AA13&lt;&gt;"",AA13,AB13&lt;&gt;"",AB13,AC13&lt;&gt;"",AC13,AD13&lt;&gt;"",AD13,AE13&lt;&gt;"",AE13,AF13&lt;&gt;"",AF13,AG13&lt;&gt;"",AG13,TRUE,"OK")</f>
        <v/>
      </c>
      <c r="N13" s="18"/>
      <c r="O13" s="18" t="str">
        <f t="shared" si="9"/>
        <v/>
      </c>
      <c r="P13" s="18"/>
      <c r="Q13" s="22" t="str">
        <f t="shared" si="10"/>
        <v/>
      </c>
      <c r="R13" s="22" t="str">
        <f t="shared" si="0"/>
        <v>種目を選択してください</v>
      </c>
      <c r="S13" s="22" t="str">
        <f t="shared" si="1"/>
        <v/>
      </c>
      <c r="T13" s="22" t="str">
        <f t="shared" si="11"/>
        <v>選手名を入力してください</v>
      </c>
      <c r="U13" s="22" t="str">
        <f t="shared" si="12"/>
        <v>選手名は空文字で区切ってください</v>
      </c>
      <c r="V13" s="22" t="str">
        <f t="shared" si="13"/>
        <v>ふりがなを入力してください</v>
      </c>
      <c r="W13" s="22" t="str">
        <f t="shared" si="14"/>
        <v>ふりがなは空文字で区切ってください</v>
      </c>
      <c r="X13" s="22" t="str">
        <f t="shared" si="15"/>
        <v>学年を入力してください</v>
      </c>
      <c r="Y13" s="22" t="str">
        <f t="shared" si="16"/>
        <v/>
      </c>
      <c r="Z13" s="22" t="str">
        <f t="shared" si="17"/>
        <v>ジュニア名を入力してください</v>
      </c>
      <c r="AA13" s="22" t="str">
        <f t="shared" si="2"/>
        <v>選手2:選手名を入力してください</v>
      </c>
      <c r="AB13" s="22" t="str">
        <f t="shared" si="3"/>
        <v>選手2:選手名は空文字で区切ってください</v>
      </c>
      <c r="AC13" s="22" t="str">
        <f t="shared" si="4"/>
        <v>選手2:ふりがなを入力してください</v>
      </c>
      <c r="AD13" s="22" t="str">
        <f t="shared" si="5"/>
        <v>選手2:ふりがなは空文字で区切ってください</v>
      </c>
      <c r="AE13" s="22" t="str">
        <f t="shared" si="6"/>
        <v>選手2:学年を選択してください</v>
      </c>
      <c r="AF13" s="22" t="str">
        <f t="shared" si="7"/>
        <v/>
      </c>
      <c r="AG13" s="22" t="str">
        <f t="shared" si="8"/>
        <v>選手2:ジュニア名を入力してください</v>
      </c>
      <c r="AH13" s="18"/>
      <c r="AI13" s="18"/>
      <c r="AJ13" s="18"/>
    </row>
    <row r="14" spans="2:38" ht="25.5" customHeight="1" x14ac:dyDescent="0.15">
      <c r="B14" s="15">
        <v>11</v>
      </c>
      <c r="C14" s="42"/>
      <c r="D14" s="43"/>
      <c r="E14" s="43"/>
      <c r="F14" s="44"/>
      <c r="G14" s="55"/>
      <c r="H14" s="43"/>
      <c r="I14" s="43"/>
      <c r="J14" s="44"/>
      <c r="K14" s="55"/>
      <c r="L14" s="11"/>
      <c r="M14" s="52" t="str" cm="1">
        <f t="array" ref="M14">_xlfn.IFS(Q14="","",R14&lt;&gt;"",R14,T14&lt;&gt;"",T14,U14&lt;&gt;"",U14,V14&lt;&gt;"",V14,W14&lt;&gt;"",W14,X14&lt;&gt;"",X14,Y14&lt;&gt;"",Y14,Z14&lt;&gt;"",Z14,AA14&lt;&gt;"",AA14,AB14&lt;&gt;"",AB14,AC14&lt;&gt;"",AC14,AD14&lt;&gt;"",AD14,AE14&lt;&gt;"",AE14,AF14&lt;&gt;"",AF14,AG14&lt;&gt;"",AG14,TRUE,"OK")</f>
        <v/>
      </c>
      <c r="N14" s="18"/>
      <c r="O14" s="18" t="str">
        <f t="shared" si="9"/>
        <v/>
      </c>
      <c r="P14" s="18"/>
      <c r="Q14" s="22" t="str">
        <f t="shared" si="10"/>
        <v/>
      </c>
      <c r="R14" s="22" t="str">
        <f t="shared" si="0"/>
        <v>種目を選択してください</v>
      </c>
      <c r="S14" s="22" t="str">
        <f t="shared" si="1"/>
        <v/>
      </c>
      <c r="T14" s="22" t="str">
        <f t="shared" si="11"/>
        <v>選手名を入力してください</v>
      </c>
      <c r="U14" s="22" t="str">
        <f t="shared" si="12"/>
        <v>選手名は空文字で区切ってください</v>
      </c>
      <c r="V14" s="22" t="str">
        <f t="shared" si="13"/>
        <v>ふりがなを入力してください</v>
      </c>
      <c r="W14" s="22" t="str">
        <f t="shared" si="14"/>
        <v>ふりがなは空文字で区切ってください</v>
      </c>
      <c r="X14" s="22" t="str">
        <f t="shared" si="15"/>
        <v>学年を入力してください</v>
      </c>
      <c r="Y14" s="22" t="str">
        <f t="shared" si="16"/>
        <v/>
      </c>
      <c r="Z14" s="22" t="str">
        <f t="shared" si="17"/>
        <v>ジュニア名を入力してください</v>
      </c>
      <c r="AA14" s="22" t="str">
        <f t="shared" si="2"/>
        <v>選手2:選手名を入力してください</v>
      </c>
      <c r="AB14" s="22" t="str">
        <f t="shared" si="3"/>
        <v>選手2:選手名は空文字で区切ってください</v>
      </c>
      <c r="AC14" s="22" t="str">
        <f t="shared" si="4"/>
        <v>選手2:ふりがなを入力してください</v>
      </c>
      <c r="AD14" s="22" t="str">
        <f t="shared" si="5"/>
        <v>選手2:ふりがなは空文字で区切ってください</v>
      </c>
      <c r="AE14" s="22" t="str">
        <f t="shared" si="6"/>
        <v>選手2:学年を選択してください</v>
      </c>
      <c r="AF14" s="22" t="str">
        <f t="shared" si="7"/>
        <v/>
      </c>
      <c r="AG14" s="22" t="str">
        <f t="shared" si="8"/>
        <v>選手2:ジュニア名を入力してください</v>
      </c>
      <c r="AH14" s="18"/>
      <c r="AI14" s="18"/>
      <c r="AJ14" s="18"/>
    </row>
    <row r="15" spans="2:38" ht="25.5" customHeight="1" x14ac:dyDescent="0.15">
      <c r="B15" s="15">
        <v>12</v>
      </c>
      <c r="C15" s="42"/>
      <c r="D15" s="43"/>
      <c r="E15" s="43"/>
      <c r="F15" s="44"/>
      <c r="G15" s="55"/>
      <c r="H15" s="43"/>
      <c r="I15" s="43"/>
      <c r="J15" s="44"/>
      <c r="K15" s="55"/>
      <c r="L15" s="11"/>
      <c r="M15" s="52" t="str" cm="1">
        <f t="array" ref="M15">_xlfn.IFS(Q15="","",R15&lt;&gt;"",R15,T15&lt;&gt;"",T15,U15&lt;&gt;"",U15,V15&lt;&gt;"",V15,W15&lt;&gt;"",W15,X15&lt;&gt;"",X15,Y15&lt;&gt;"",Y15,Z15&lt;&gt;"",Z15,AA15&lt;&gt;"",AA15,AB15&lt;&gt;"",AB15,AC15&lt;&gt;"",AC15,AD15&lt;&gt;"",AD15,AE15&lt;&gt;"",AE15,AF15&lt;&gt;"",AF15,AG15&lt;&gt;"",AG15,TRUE,"OK")</f>
        <v/>
      </c>
      <c r="N15" s="18"/>
      <c r="O15" s="18" t="str">
        <f t="shared" si="9"/>
        <v/>
      </c>
      <c r="P15" s="18"/>
      <c r="Q15" s="22" t="str">
        <f t="shared" si="10"/>
        <v/>
      </c>
      <c r="R15" s="22" t="str">
        <f t="shared" si="0"/>
        <v>種目を選択してください</v>
      </c>
      <c r="S15" s="22" t="str">
        <f t="shared" si="1"/>
        <v/>
      </c>
      <c r="T15" s="22" t="str">
        <f t="shared" si="11"/>
        <v>選手名を入力してください</v>
      </c>
      <c r="U15" s="22" t="str">
        <f t="shared" si="12"/>
        <v>選手名は空文字で区切ってください</v>
      </c>
      <c r="V15" s="22" t="str">
        <f t="shared" si="13"/>
        <v>ふりがなを入力してください</v>
      </c>
      <c r="W15" s="22" t="str">
        <f t="shared" si="14"/>
        <v>ふりがなは空文字で区切ってください</v>
      </c>
      <c r="X15" s="22" t="str">
        <f t="shared" si="15"/>
        <v>学年を入力してください</v>
      </c>
      <c r="Y15" s="22" t="str">
        <f t="shared" si="16"/>
        <v/>
      </c>
      <c r="Z15" s="22" t="str">
        <f t="shared" si="17"/>
        <v>ジュニア名を入力してください</v>
      </c>
      <c r="AA15" s="22" t="str">
        <f t="shared" si="2"/>
        <v>選手2:選手名を入力してください</v>
      </c>
      <c r="AB15" s="22" t="str">
        <f t="shared" si="3"/>
        <v>選手2:選手名は空文字で区切ってください</v>
      </c>
      <c r="AC15" s="22" t="str">
        <f t="shared" si="4"/>
        <v>選手2:ふりがなを入力してください</v>
      </c>
      <c r="AD15" s="22" t="str">
        <f t="shared" si="5"/>
        <v>選手2:ふりがなは空文字で区切ってください</v>
      </c>
      <c r="AE15" s="22" t="str">
        <f t="shared" si="6"/>
        <v>選手2:学年を選択してください</v>
      </c>
      <c r="AF15" s="22" t="str">
        <f t="shared" si="7"/>
        <v/>
      </c>
      <c r="AG15" s="22" t="str">
        <f t="shared" si="8"/>
        <v>選手2:ジュニア名を入力してください</v>
      </c>
      <c r="AH15" s="18"/>
      <c r="AI15" s="18"/>
      <c r="AJ15" s="18"/>
    </row>
    <row r="16" spans="2:38" ht="25.5" customHeight="1" x14ac:dyDescent="0.15">
      <c r="B16" s="15">
        <v>13</v>
      </c>
      <c r="C16" s="42"/>
      <c r="D16" s="43"/>
      <c r="E16" s="43"/>
      <c r="F16" s="44"/>
      <c r="G16" s="55"/>
      <c r="H16" s="43"/>
      <c r="I16" s="43"/>
      <c r="J16" s="44"/>
      <c r="K16" s="55"/>
      <c r="L16" s="11"/>
      <c r="M16" s="52" t="str" cm="1">
        <f t="array" ref="M16">_xlfn.IFS(Q16="","",R16&lt;&gt;"",R16,T16&lt;&gt;"",T16,U16&lt;&gt;"",U16,V16&lt;&gt;"",V16,W16&lt;&gt;"",W16,X16&lt;&gt;"",X16,Y16&lt;&gt;"",Y16,Z16&lt;&gt;"",Z16,AA16&lt;&gt;"",AA16,AB16&lt;&gt;"",AB16,AC16&lt;&gt;"",AC16,AD16&lt;&gt;"",AD16,AE16&lt;&gt;"",AE16,AF16&lt;&gt;"",AF16,AG16&lt;&gt;"",AG16,TRUE,"OK")</f>
        <v/>
      </c>
      <c r="N16" s="18"/>
      <c r="O16" s="18" t="str">
        <f t="shared" si="9"/>
        <v/>
      </c>
      <c r="P16" s="18"/>
      <c r="Q16" s="22" t="str">
        <f t="shared" si="10"/>
        <v/>
      </c>
      <c r="R16" s="22" t="str">
        <f t="shared" si="0"/>
        <v>種目を選択してください</v>
      </c>
      <c r="S16" s="22" t="str">
        <f t="shared" si="1"/>
        <v/>
      </c>
      <c r="T16" s="22" t="str">
        <f t="shared" si="11"/>
        <v>選手名を入力してください</v>
      </c>
      <c r="U16" s="22" t="str">
        <f t="shared" si="12"/>
        <v>選手名は空文字で区切ってください</v>
      </c>
      <c r="V16" s="22" t="str">
        <f t="shared" si="13"/>
        <v>ふりがなを入力してください</v>
      </c>
      <c r="W16" s="22" t="str">
        <f t="shared" si="14"/>
        <v>ふりがなは空文字で区切ってください</v>
      </c>
      <c r="X16" s="22" t="str">
        <f t="shared" si="15"/>
        <v>学年を入力してください</v>
      </c>
      <c r="Y16" s="22" t="str">
        <f t="shared" si="16"/>
        <v/>
      </c>
      <c r="Z16" s="22" t="str">
        <f t="shared" si="17"/>
        <v>ジュニア名を入力してください</v>
      </c>
      <c r="AA16" s="22" t="str">
        <f t="shared" si="2"/>
        <v>選手2:選手名を入力してください</v>
      </c>
      <c r="AB16" s="22" t="str">
        <f t="shared" si="3"/>
        <v>選手2:選手名は空文字で区切ってください</v>
      </c>
      <c r="AC16" s="22" t="str">
        <f t="shared" si="4"/>
        <v>選手2:ふりがなを入力してください</v>
      </c>
      <c r="AD16" s="22" t="str">
        <f t="shared" si="5"/>
        <v>選手2:ふりがなは空文字で区切ってください</v>
      </c>
      <c r="AE16" s="22" t="str">
        <f t="shared" si="6"/>
        <v>選手2:学年を選択してください</v>
      </c>
      <c r="AF16" s="22" t="str">
        <f t="shared" si="7"/>
        <v/>
      </c>
      <c r="AG16" s="22" t="str">
        <f t="shared" si="8"/>
        <v>選手2:ジュニア名を入力してください</v>
      </c>
      <c r="AH16" s="18"/>
      <c r="AI16" s="18"/>
      <c r="AJ16" s="18"/>
    </row>
    <row r="17" spans="2:36" ht="25.5" customHeight="1" x14ac:dyDescent="0.15">
      <c r="B17" s="15">
        <v>14</v>
      </c>
      <c r="C17" s="42"/>
      <c r="D17" s="43"/>
      <c r="E17" s="43"/>
      <c r="F17" s="44"/>
      <c r="G17" s="55"/>
      <c r="H17" s="43"/>
      <c r="I17" s="43"/>
      <c r="J17" s="44"/>
      <c r="K17" s="55"/>
      <c r="L17" s="11"/>
      <c r="M17" s="52" t="str" cm="1">
        <f t="array" ref="M17">_xlfn.IFS(Q17="","",R17&lt;&gt;"",R17,T17&lt;&gt;"",T17,U17&lt;&gt;"",U17,V17&lt;&gt;"",V17,W17&lt;&gt;"",W17,X17&lt;&gt;"",X17,Y17&lt;&gt;"",Y17,Z17&lt;&gt;"",Z17,AA17&lt;&gt;"",AA17,AB17&lt;&gt;"",AB17,AC17&lt;&gt;"",AC17,AD17&lt;&gt;"",AD17,AE17&lt;&gt;"",AE17,AF17&lt;&gt;"",AF17,AG17&lt;&gt;"",AG17,TRUE,"OK")</f>
        <v/>
      </c>
      <c r="N17" s="18"/>
      <c r="O17" s="18" t="str">
        <f t="shared" si="9"/>
        <v/>
      </c>
      <c r="P17" s="18"/>
      <c r="Q17" s="22" t="str">
        <f t="shared" si="10"/>
        <v/>
      </c>
      <c r="R17" s="22" t="str">
        <f t="shared" si="0"/>
        <v>種目を選択してください</v>
      </c>
      <c r="S17" s="22" t="str">
        <f t="shared" si="1"/>
        <v/>
      </c>
      <c r="T17" s="22" t="str">
        <f t="shared" si="11"/>
        <v>選手名を入力してください</v>
      </c>
      <c r="U17" s="22" t="str">
        <f t="shared" si="12"/>
        <v>選手名は空文字で区切ってください</v>
      </c>
      <c r="V17" s="22" t="str">
        <f t="shared" si="13"/>
        <v>ふりがなを入力してください</v>
      </c>
      <c r="W17" s="22" t="str">
        <f t="shared" si="14"/>
        <v>ふりがなは空文字で区切ってください</v>
      </c>
      <c r="X17" s="22" t="str">
        <f t="shared" si="15"/>
        <v>学年を入力してください</v>
      </c>
      <c r="Y17" s="22" t="str">
        <f t="shared" si="16"/>
        <v/>
      </c>
      <c r="Z17" s="22" t="str">
        <f t="shared" si="17"/>
        <v>ジュニア名を入力してください</v>
      </c>
      <c r="AA17" s="22" t="str">
        <f t="shared" si="2"/>
        <v>選手2:選手名を入力してください</v>
      </c>
      <c r="AB17" s="22" t="str">
        <f t="shared" si="3"/>
        <v>選手2:選手名は空文字で区切ってください</v>
      </c>
      <c r="AC17" s="22" t="str">
        <f t="shared" si="4"/>
        <v>選手2:ふりがなを入力してください</v>
      </c>
      <c r="AD17" s="22" t="str">
        <f t="shared" si="5"/>
        <v>選手2:ふりがなは空文字で区切ってください</v>
      </c>
      <c r="AE17" s="22" t="str">
        <f t="shared" si="6"/>
        <v>選手2:学年を選択してください</v>
      </c>
      <c r="AF17" s="22" t="str">
        <f t="shared" si="7"/>
        <v/>
      </c>
      <c r="AG17" s="22" t="str">
        <f t="shared" si="8"/>
        <v>選手2:ジュニア名を入力してください</v>
      </c>
      <c r="AH17" s="18"/>
      <c r="AI17" s="18"/>
      <c r="AJ17" s="18"/>
    </row>
    <row r="18" spans="2:36" ht="25.5" customHeight="1" x14ac:dyDescent="0.15">
      <c r="B18" s="15">
        <v>15</v>
      </c>
      <c r="C18" s="42"/>
      <c r="D18" s="43"/>
      <c r="E18" s="43"/>
      <c r="F18" s="44"/>
      <c r="G18" s="55"/>
      <c r="H18" s="43"/>
      <c r="I18" s="43"/>
      <c r="J18" s="44"/>
      <c r="K18" s="55"/>
      <c r="L18" s="11"/>
      <c r="M18" s="52" t="str" cm="1">
        <f t="array" ref="M18">_xlfn.IFS(Q18="","",R18&lt;&gt;"",R18,T18&lt;&gt;"",T18,U18&lt;&gt;"",U18,V18&lt;&gt;"",V18,W18&lt;&gt;"",W18,X18&lt;&gt;"",X18,Y18&lt;&gt;"",Y18,Z18&lt;&gt;"",Z18,AA18&lt;&gt;"",AA18,AB18&lt;&gt;"",AB18,AC18&lt;&gt;"",AC18,AD18&lt;&gt;"",AD18,AE18&lt;&gt;"",AE18,AF18&lt;&gt;"",AF18,AG18&lt;&gt;"",AG18,TRUE,"OK")</f>
        <v/>
      </c>
      <c r="N18" s="18"/>
      <c r="O18" s="18" t="str">
        <f t="shared" si="9"/>
        <v/>
      </c>
      <c r="P18" s="18"/>
      <c r="Q18" s="22" t="str">
        <f t="shared" si="10"/>
        <v/>
      </c>
      <c r="R18" s="22" t="str">
        <f t="shared" si="0"/>
        <v>種目を選択してください</v>
      </c>
      <c r="S18" s="22" t="str">
        <f t="shared" si="1"/>
        <v/>
      </c>
      <c r="T18" s="22" t="str">
        <f t="shared" si="11"/>
        <v>選手名を入力してください</v>
      </c>
      <c r="U18" s="22" t="str">
        <f t="shared" si="12"/>
        <v>選手名は空文字で区切ってください</v>
      </c>
      <c r="V18" s="22" t="str">
        <f t="shared" si="13"/>
        <v>ふりがなを入力してください</v>
      </c>
      <c r="W18" s="22" t="str">
        <f t="shared" si="14"/>
        <v>ふりがなは空文字で区切ってください</v>
      </c>
      <c r="X18" s="22" t="str">
        <f t="shared" si="15"/>
        <v>学年を入力してください</v>
      </c>
      <c r="Y18" s="22" t="str">
        <f t="shared" si="16"/>
        <v/>
      </c>
      <c r="Z18" s="22" t="str">
        <f t="shared" si="17"/>
        <v>ジュニア名を入力してください</v>
      </c>
      <c r="AA18" s="22" t="str">
        <f t="shared" si="2"/>
        <v>選手2:選手名を入力してください</v>
      </c>
      <c r="AB18" s="22" t="str">
        <f t="shared" si="3"/>
        <v>選手2:選手名は空文字で区切ってください</v>
      </c>
      <c r="AC18" s="22" t="str">
        <f t="shared" si="4"/>
        <v>選手2:ふりがなを入力してください</v>
      </c>
      <c r="AD18" s="22" t="str">
        <f t="shared" si="5"/>
        <v>選手2:ふりがなは空文字で区切ってください</v>
      </c>
      <c r="AE18" s="22" t="str">
        <f t="shared" si="6"/>
        <v>選手2:学年を選択してください</v>
      </c>
      <c r="AF18" s="22" t="str">
        <f t="shared" si="7"/>
        <v/>
      </c>
      <c r="AG18" s="22" t="str">
        <f t="shared" si="8"/>
        <v>選手2:ジュニア名を入力してください</v>
      </c>
      <c r="AH18" s="18"/>
      <c r="AI18" s="18"/>
      <c r="AJ18" s="18"/>
    </row>
    <row r="19" spans="2:36" ht="25.5" customHeight="1" x14ac:dyDescent="0.15">
      <c r="B19" s="15">
        <v>16</v>
      </c>
      <c r="C19" s="42"/>
      <c r="D19" s="43"/>
      <c r="E19" s="43"/>
      <c r="F19" s="44"/>
      <c r="G19" s="55"/>
      <c r="H19" s="43"/>
      <c r="I19" s="43"/>
      <c r="J19" s="44"/>
      <c r="K19" s="55"/>
      <c r="L19" s="11"/>
      <c r="M19" s="52" t="str" cm="1">
        <f t="array" ref="M19">_xlfn.IFS(Q19="","",R19&lt;&gt;"",R19,T19&lt;&gt;"",T19,U19&lt;&gt;"",U19,V19&lt;&gt;"",V19,W19&lt;&gt;"",W19,X19&lt;&gt;"",X19,Y19&lt;&gt;"",Y19,Z19&lt;&gt;"",Z19,AA19&lt;&gt;"",AA19,AB19&lt;&gt;"",AB19,AC19&lt;&gt;"",AC19,AD19&lt;&gt;"",AD19,AE19&lt;&gt;"",AE19,AF19&lt;&gt;"",AF19,AG19&lt;&gt;"",AG19,TRUE,"OK")</f>
        <v/>
      </c>
      <c r="N19" s="18"/>
      <c r="O19" s="18" t="str">
        <f t="shared" si="9"/>
        <v/>
      </c>
      <c r="P19" s="18"/>
      <c r="Q19" s="22" t="str">
        <f t="shared" si="10"/>
        <v/>
      </c>
      <c r="R19" s="22" t="str">
        <f t="shared" si="0"/>
        <v>種目を選択してください</v>
      </c>
      <c r="S19" s="22" t="str">
        <f t="shared" si="1"/>
        <v/>
      </c>
      <c r="T19" s="22" t="str">
        <f t="shared" si="11"/>
        <v>選手名を入力してください</v>
      </c>
      <c r="U19" s="22" t="str">
        <f t="shared" si="12"/>
        <v>選手名は空文字で区切ってください</v>
      </c>
      <c r="V19" s="22" t="str">
        <f t="shared" si="13"/>
        <v>ふりがなを入力してください</v>
      </c>
      <c r="W19" s="22" t="str">
        <f t="shared" si="14"/>
        <v>ふりがなは空文字で区切ってください</v>
      </c>
      <c r="X19" s="22" t="str">
        <f t="shared" si="15"/>
        <v>学年を入力してください</v>
      </c>
      <c r="Y19" s="22" t="str">
        <f t="shared" si="16"/>
        <v/>
      </c>
      <c r="Z19" s="22" t="str">
        <f t="shared" si="17"/>
        <v>ジュニア名を入力してください</v>
      </c>
      <c r="AA19" s="22" t="str">
        <f t="shared" si="2"/>
        <v>選手2:選手名を入力してください</v>
      </c>
      <c r="AB19" s="22" t="str">
        <f t="shared" si="3"/>
        <v>選手2:選手名は空文字で区切ってください</v>
      </c>
      <c r="AC19" s="22" t="str">
        <f t="shared" si="4"/>
        <v>選手2:ふりがなを入力してください</v>
      </c>
      <c r="AD19" s="22" t="str">
        <f t="shared" si="5"/>
        <v>選手2:ふりがなは空文字で区切ってください</v>
      </c>
      <c r="AE19" s="22" t="str">
        <f t="shared" si="6"/>
        <v>選手2:学年を選択してください</v>
      </c>
      <c r="AF19" s="22" t="str">
        <f t="shared" si="7"/>
        <v/>
      </c>
      <c r="AG19" s="22" t="str">
        <f t="shared" si="8"/>
        <v>選手2:ジュニア名を入力してください</v>
      </c>
      <c r="AH19" s="18"/>
      <c r="AI19" s="18"/>
      <c r="AJ19" s="18"/>
    </row>
    <row r="20" spans="2:36" ht="25.5" customHeight="1" x14ac:dyDescent="0.15">
      <c r="B20" s="15">
        <v>17</v>
      </c>
      <c r="C20" s="42"/>
      <c r="D20" s="43"/>
      <c r="E20" s="43"/>
      <c r="F20" s="44"/>
      <c r="G20" s="55"/>
      <c r="H20" s="43"/>
      <c r="I20" s="43"/>
      <c r="J20" s="44"/>
      <c r="K20" s="55"/>
      <c r="L20" s="11"/>
      <c r="M20" s="52" t="str" cm="1">
        <f t="array" ref="M20">_xlfn.IFS(Q20="","",R20&lt;&gt;"",R20,T20&lt;&gt;"",T20,U20&lt;&gt;"",U20,V20&lt;&gt;"",V20,W20&lt;&gt;"",W20,X20&lt;&gt;"",X20,Y20&lt;&gt;"",Y20,Z20&lt;&gt;"",Z20,AA20&lt;&gt;"",AA20,AB20&lt;&gt;"",AB20,AC20&lt;&gt;"",AC20,AD20&lt;&gt;"",AD20,AE20&lt;&gt;"",AE20,AF20&lt;&gt;"",AF20,AG20&lt;&gt;"",AG20,TRUE,"OK")</f>
        <v/>
      </c>
      <c r="N20" s="18"/>
      <c r="O20" s="18" t="str">
        <f t="shared" si="9"/>
        <v/>
      </c>
      <c r="P20" s="18"/>
      <c r="Q20" s="22" t="str">
        <f t="shared" si="10"/>
        <v/>
      </c>
      <c r="R20" s="22" t="str">
        <f t="shared" si="0"/>
        <v>種目を選択してください</v>
      </c>
      <c r="S20" s="22" t="str">
        <f t="shared" si="1"/>
        <v/>
      </c>
      <c r="T20" s="22" t="str">
        <f t="shared" si="11"/>
        <v>選手名を入力してください</v>
      </c>
      <c r="U20" s="22" t="str">
        <f t="shared" si="12"/>
        <v>選手名は空文字で区切ってください</v>
      </c>
      <c r="V20" s="22" t="str">
        <f t="shared" si="13"/>
        <v>ふりがなを入力してください</v>
      </c>
      <c r="W20" s="22" t="str">
        <f t="shared" si="14"/>
        <v>ふりがなは空文字で区切ってください</v>
      </c>
      <c r="X20" s="22" t="str">
        <f t="shared" si="15"/>
        <v>学年を入力してください</v>
      </c>
      <c r="Y20" s="22" t="str">
        <f t="shared" si="16"/>
        <v/>
      </c>
      <c r="Z20" s="22" t="str">
        <f t="shared" si="17"/>
        <v>ジュニア名を入力してください</v>
      </c>
      <c r="AA20" s="22" t="str">
        <f t="shared" si="2"/>
        <v>選手2:選手名を入力してください</v>
      </c>
      <c r="AB20" s="22" t="str">
        <f t="shared" si="3"/>
        <v>選手2:選手名は空文字で区切ってください</v>
      </c>
      <c r="AC20" s="22" t="str">
        <f t="shared" si="4"/>
        <v>選手2:ふりがなを入力してください</v>
      </c>
      <c r="AD20" s="22" t="str">
        <f t="shared" si="5"/>
        <v>選手2:ふりがなは空文字で区切ってください</v>
      </c>
      <c r="AE20" s="22" t="str">
        <f t="shared" si="6"/>
        <v>選手2:学年を選択してください</v>
      </c>
      <c r="AF20" s="22" t="str">
        <f t="shared" si="7"/>
        <v/>
      </c>
      <c r="AG20" s="22" t="str">
        <f t="shared" si="8"/>
        <v>選手2:ジュニア名を入力してください</v>
      </c>
      <c r="AH20" s="18"/>
      <c r="AI20" s="18"/>
      <c r="AJ20" s="18"/>
    </row>
    <row r="21" spans="2:36" ht="25.5" customHeight="1" x14ac:dyDescent="0.15">
      <c r="B21" s="15">
        <v>18</v>
      </c>
      <c r="C21" s="42"/>
      <c r="D21" s="43"/>
      <c r="E21" s="43"/>
      <c r="F21" s="44"/>
      <c r="G21" s="55"/>
      <c r="H21" s="43"/>
      <c r="I21" s="43"/>
      <c r="J21" s="44"/>
      <c r="K21" s="55"/>
      <c r="L21" s="11"/>
      <c r="M21" s="52" t="str" cm="1">
        <f t="array" ref="M21">_xlfn.IFS(Q21="","",R21&lt;&gt;"",R21,T21&lt;&gt;"",T21,U21&lt;&gt;"",U21,V21&lt;&gt;"",V21,W21&lt;&gt;"",W21,X21&lt;&gt;"",X21,Y21&lt;&gt;"",Y21,Z21&lt;&gt;"",Z21,AA21&lt;&gt;"",AA21,AB21&lt;&gt;"",AB21,AC21&lt;&gt;"",AC21,AD21&lt;&gt;"",AD21,AE21&lt;&gt;"",AE21,AF21&lt;&gt;"",AF21,AG21&lt;&gt;"",AG21,TRUE,"OK")</f>
        <v/>
      </c>
      <c r="N21" s="18"/>
      <c r="O21" s="18" t="str">
        <f t="shared" si="9"/>
        <v/>
      </c>
      <c r="P21" s="18"/>
      <c r="Q21" s="22" t="str">
        <f t="shared" si="10"/>
        <v/>
      </c>
      <c r="R21" s="22" t="str">
        <f t="shared" si="0"/>
        <v>種目を選択してください</v>
      </c>
      <c r="S21" s="22" t="str">
        <f t="shared" si="1"/>
        <v/>
      </c>
      <c r="T21" s="22" t="str">
        <f t="shared" si="11"/>
        <v>選手名を入力してください</v>
      </c>
      <c r="U21" s="22" t="str">
        <f t="shared" si="12"/>
        <v>選手名は空文字で区切ってください</v>
      </c>
      <c r="V21" s="22" t="str">
        <f t="shared" si="13"/>
        <v>ふりがなを入力してください</v>
      </c>
      <c r="W21" s="22" t="str">
        <f t="shared" si="14"/>
        <v>ふりがなは空文字で区切ってください</v>
      </c>
      <c r="X21" s="22" t="str">
        <f t="shared" si="15"/>
        <v>学年を入力してください</v>
      </c>
      <c r="Y21" s="22" t="str">
        <f t="shared" si="16"/>
        <v/>
      </c>
      <c r="Z21" s="22" t="str">
        <f t="shared" si="17"/>
        <v>ジュニア名を入力してください</v>
      </c>
      <c r="AA21" s="22" t="str">
        <f t="shared" si="2"/>
        <v>選手2:選手名を入力してください</v>
      </c>
      <c r="AB21" s="22" t="str">
        <f t="shared" si="3"/>
        <v>選手2:選手名は空文字で区切ってください</v>
      </c>
      <c r="AC21" s="22" t="str">
        <f t="shared" si="4"/>
        <v>選手2:ふりがなを入力してください</v>
      </c>
      <c r="AD21" s="22" t="str">
        <f t="shared" si="5"/>
        <v>選手2:ふりがなは空文字で区切ってください</v>
      </c>
      <c r="AE21" s="22" t="str">
        <f t="shared" si="6"/>
        <v>選手2:学年を選択してください</v>
      </c>
      <c r="AF21" s="22" t="str">
        <f t="shared" si="7"/>
        <v/>
      </c>
      <c r="AG21" s="22" t="str">
        <f t="shared" si="8"/>
        <v>選手2:ジュニア名を入力してください</v>
      </c>
      <c r="AH21" s="18"/>
      <c r="AI21" s="18"/>
      <c r="AJ21" s="18"/>
    </row>
    <row r="22" spans="2:36" ht="25.5" customHeight="1" x14ac:dyDescent="0.15">
      <c r="B22" s="15">
        <v>19</v>
      </c>
      <c r="C22" s="42"/>
      <c r="D22" s="43"/>
      <c r="E22" s="43"/>
      <c r="F22" s="44"/>
      <c r="G22" s="55"/>
      <c r="H22" s="43"/>
      <c r="I22" s="43"/>
      <c r="J22" s="44"/>
      <c r="K22" s="55"/>
      <c r="L22" s="11"/>
      <c r="M22" s="52" t="str" cm="1">
        <f t="array" ref="M22">_xlfn.IFS(Q22="","",R22&lt;&gt;"",R22,T22&lt;&gt;"",T22,U22&lt;&gt;"",U22,V22&lt;&gt;"",V22,W22&lt;&gt;"",W22,X22&lt;&gt;"",X22,Y22&lt;&gt;"",Y22,Z22&lt;&gt;"",Z22,AA22&lt;&gt;"",AA22,AB22&lt;&gt;"",AB22,AC22&lt;&gt;"",AC22,AD22&lt;&gt;"",AD22,AE22&lt;&gt;"",AE22,AF22&lt;&gt;"",AF22,AG22&lt;&gt;"",AG22,TRUE,"OK")</f>
        <v/>
      </c>
      <c r="N22" s="18"/>
      <c r="O22" s="18" t="str">
        <f t="shared" si="9"/>
        <v/>
      </c>
      <c r="P22" s="18"/>
      <c r="Q22" s="22" t="str">
        <f t="shared" si="10"/>
        <v/>
      </c>
      <c r="R22" s="22" t="str">
        <f t="shared" si="0"/>
        <v>種目を選択してください</v>
      </c>
      <c r="S22" s="22" t="str">
        <f t="shared" si="1"/>
        <v/>
      </c>
      <c r="T22" s="22" t="str">
        <f t="shared" si="11"/>
        <v>選手名を入力してください</v>
      </c>
      <c r="U22" s="22" t="str">
        <f t="shared" si="12"/>
        <v>選手名は空文字で区切ってください</v>
      </c>
      <c r="V22" s="22" t="str">
        <f t="shared" si="13"/>
        <v>ふりがなを入力してください</v>
      </c>
      <c r="W22" s="22" t="str">
        <f t="shared" si="14"/>
        <v>ふりがなは空文字で区切ってください</v>
      </c>
      <c r="X22" s="22" t="str">
        <f t="shared" si="15"/>
        <v>学年を入力してください</v>
      </c>
      <c r="Y22" s="22" t="str">
        <f t="shared" si="16"/>
        <v/>
      </c>
      <c r="Z22" s="22" t="str">
        <f t="shared" si="17"/>
        <v>ジュニア名を入力してください</v>
      </c>
      <c r="AA22" s="22" t="str">
        <f t="shared" si="2"/>
        <v>選手2:選手名を入力してください</v>
      </c>
      <c r="AB22" s="22" t="str">
        <f t="shared" si="3"/>
        <v>選手2:選手名は空文字で区切ってください</v>
      </c>
      <c r="AC22" s="22" t="str">
        <f t="shared" si="4"/>
        <v>選手2:ふりがなを入力してください</v>
      </c>
      <c r="AD22" s="22" t="str">
        <f t="shared" si="5"/>
        <v>選手2:ふりがなは空文字で区切ってください</v>
      </c>
      <c r="AE22" s="22" t="str">
        <f t="shared" si="6"/>
        <v>選手2:学年を選択してください</v>
      </c>
      <c r="AF22" s="22" t="str">
        <f t="shared" si="7"/>
        <v/>
      </c>
      <c r="AG22" s="22" t="str">
        <f t="shared" si="8"/>
        <v>選手2:ジュニア名を入力してください</v>
      </c>
      <c r="AH22" s="18"/>
      <c r="AI22" s="18"/>
      <c r="AJ22" s="18"/>
    </row>
    <row r="23" spans="2:36" ht="25.5" customHeight="1" x14ac:dyDescent="0.15">
      <c r="B23" s="15">
        <v>20</v>
      </c>
      <c r="C23" s="42"/>
      <c r="D23" s="43"/>
      <c r="E23" s="43"/>
      <c r="F23" s="44"/>
      <c r="G23" s="55"/>
      <c r="H23" s="43"/>
      <c r="I23" s="43"/>
      <c r="J23" s="44"/>
      <c r="K23" s="55"/>
      <c r="L23" s="11"/>
      <c r="M23" s="52" t="str" cm="1">
        <f t="array" ref="M23">_xlfn.IFS(Q23="","",R23&lt;&gt;"",R23,T23&lt;&gt;"",T23,U23&lt;&gt;"",U23,V23&lt;&gt;"",V23,W23&lt;&gt;"",W23,X23&lt;&gt;"",X23,Y23&lt;&gt;"",Y23,Z23&lt;&gt;"",Z23,AA23&lt;&gt;"",AA23,AB23&lt;&gt;"",AB23,AC23&lt;&gt;"",AC23,AD23&lt;&gt;"",AD23,AE23&lt;&gt;"",AE23,AF23&lt;&gt;"",AF23,AG23&lt;&gt;"",AG23,TRUE,"OK")</f>
        <v/>
      </c>
      <c r="N23" s="18"/>
      <c r="O23" s="18" t="str">
        <f t="shared" si="9"/>
        <v/>
      </c>
      <c r="P23" s="18"/>
      <c r="Q23" s="22" t="str">
        <f t="shared" si="10"/>
        <v/>
      </c>
      <c r="R23" s="22" t="str">
        <f t="shared" si="0"/>
        <v>種目を選択してください</v>
      </c>
      <c r="S23" s="22" t="str">
        <f t="shared" si="1"/>
        <v/>
      </c>
      <c r="T23" s="22" t="str">
        <f t="shared" si="11"/>
        <v>選手名を入力してください</v>
      </c>
      <c r="U23" s="22" t="str">
        <f t="shared" si="12"/>
        <v>選手名は空文字で区切ってください</v>
      </c>
      <c r="V23" s="22" t="str">
        <f t="shared" si="13"/>
        <v>ふりがなを入力してください</v>
      </c>
      <c r="W23" s="22" t="str">
        <f t="shared" si="14"/>
        <v>ふりがなは空文字で区切ってください</v>
      </c>
      <c r="X23" s="22" t="str">
        <f t="shared" si="15"/>
        <v>学年を入力してください</v>
      </c>
      <c r="Y23" s="22" t="str">
        <f t="shared" si="16"/>
        <v/>
      </c>
      <c r="Z23" s="22" t="str">
        <f t="shared" si="17"/>
        <v>ジュニア名を入力してください</v>
      </c>
      <c r="AA23" s="22" t="str">
        <f t="shared" si="2"/>
        <v>選手2:選手名を入力してください</v>
      </c>
      <c r="AB23" s="22" t="str">
        <f t="shared" si="3"/>
        <v>選手2:選手名は空文字で区切ってください</v>
      </c>
      <c r="AC23" s="22" t="str">
        <f t="shared" si="4"/>
        <v>選手2:ふりがなを入力してください</v>
      </c>
      <c r="AD23" s="22" t="str">
        <f t="shared" si="5"/>
        <v>選手2:ふりがなは空文字で区切ってください</v>
      </c>
      <c r="AE23" s="22" t="str">
        <f t="shared" si="6"/>
        <v>選手2:学年を選択してください</v>
      </c>
      <c r="AF23" s="22" t="str">
        <f t="shared" si="7"/>
        <v/>
      </c>
      <c r="AG23" s="22" t="str">
        <f t="shared" si="8"/>
        <v>選手2:ジュニア名を入力してください</v>
      </c>
      <c r="AH23" s="18"/>
      <c r="AI23" s="18"/>
      <c r="AJ23" s="18"/>
    </row>
    <row r="24" spans="2:36" ht="25.5" customHeight="1" x14ac:dyDescent="0.15">
      <c r="B24" s="15">
        <v>21</v>
      </c>
      <c r="C24" s="42"/>
      <c r="D24" s="43"/>
      <c r="E24" s="43"/>
      <c r="F24" s="44"/>
      <c r="G24" s="55"/>
      <c r="H24" s="43"/>
      <c r="I24" s="43"/>
      <c r="J24" s="44"/>
      <c r="K24" s="55"/>
      <c r="L24" s="11"/>
      <c r="M24" s="52" t="str" cm="1">
        <f t="array" ref="M24">_xlfn.IFS(Q24="","",R24&lt;&gt;"",R24,T24&lt;&gt;"",T24,U24&lt;&gt;"",U24,V24&lt;&gt;"",V24,W24&lt;&gt;"",W24,X24&lt;&gt;"",X24,Y24&lt;&gt;"",Y24,Z24&lt;&gt;"",Z24,AA24&lt;&gt;"",AA24,AB24&lt;&gt;"",AB24,AC24&lt;&gt;"",AC24,AD24&lt;&gt;"",AD24,AE24&lt;&gt;"",AE24,AF24&lt;&gt;"",AF24,AG24&lt;&gt;"",AG24,TRUE,"OK")</f>
        <v/>
      </c>
      <c r="N24" s="18"/>
      <c r="O24" s="18" t="str">
        <f t="shared" si="9"/>
        <v/>
      </c>
      <c r="P24" s="18"/>
      <c r="Q24" s="22" t="str">
        <f t="shared" si="10"/>
        <v/>
      </c>
      <c r="R24" s="22" t="str">
        <f t="shared" si="0"/>
        <v>種目を選択してください</v>
      </c>
      <c r="S24" s="22" t="str">
        <f t="shared" si="1"/>
        <v/>
      </c>
      <c r="T24" s="22" t="str">
        <f t="shared" si="11"/>
        <v>選手名を入力してください</v>
      </c>
      <c r="U24" s="22" t="str">
        <f t="shared" si="12"/>
        <v>選手名は空文字で区切ってください</v>
      </c>
      <c r="V24" s="22" t="str">
        <f t="shared" si="13"/>
        <v>ふりがなを入力してください</v>
      </c>
      <c r="W24" s="22" t="str">
        <f t="shared" si="14"/>
        <v>ふりがなは空文字で区切ってください</v>
      </c>
      <c r="X24" s="22" t="str">
        <f t="shared" si="15"/>
        <v>学年を入力してください</v>
      </c>
      <c r="Y24" s="22" t="str">
        <f t="shared" si="16"/>
        <v/>
      </c>
      <c r="Z24" s="22" t="str">
        <f t="shared" si="17"/>
        <v>ジュニア名を入力してください</v>
      </c>
      <c r="AA24" s="22" t="str">
        <f t="shared" si="2"/>
        <v>選手2:選手名を入力してください</v>
      </c>
      <c r="AB24" s="22" t="str">
        <f t="shared" si="3"/>
        <v>選手2:選手名は空文字で区切ってください</v>
      </c>
      <c r="AC24" s="22" t="str">
        <f t="shared" si="4"/>
        <v>選手2:ふりがなを入力してください</v>
      </c>
      <c r="AD24" s="22" t="str">
        <f t="shared" si="5"/>
        <v>選手2:ふりがなは空文字で区切ってください</v>
      </c>
      <c r="AE24" s="22" t="str">
        <f t="shared" si="6"/>
        <v>選手2:学年を選択してください</v>
      </c>
      <c r="AF24" s="22" t="str">
        <f t="shared" si="7"/>
        <v/>
      </c>
      <c r="AG24" s="22" t="str">
        <f t="shared" si="8"/>
        <v>選手2:ジュニア名を入力してください</v>
      </c>
      <c r="AH24" s="18"/>
      <c r="AI24" s="18"/>
      <c r="AJ24" s="18"/>
    </row>
    <row r="25" spans="2:36" ht="25.5" customHeight="1" x14ac:dyDescent="0.15">
      <c r="B25" s="15">
        <v>22</v>
      </c>
      <c r="C25" s="42"/>
      <c r="D25" s="43"/>
      <c r="E25" s="43"/>
      <c r="F25" s="44"/>
      <c r="G25" s="55"/>
      <c r="H25" s="43"/>
      <c r="I25" s="43"/>
      <c r="J25" s="44"/>
      <c r="K25" s="55"/>
      <c r="L25" s="11"/>
      <c r="M25" s="52" t="str" cm="1">
        <f t="array" ref="M25">_xlfn.IFS(Q25="","",R25&lt;&gt;"",R25,T25&lt;&gt;"",T25,U25&lt;&gt;"",U25,V25&lt;&gt;"",V25,W25&lt;&gt;"",W25,X25&lt;&gt;"",X25,Y25&lt;&gt;"",Y25,Z25&lt;&gt;"",Z25,AA25&lt;&gt;"",AA25,AB25&lt;&gt;"",AB25,AC25&lt;&gt;"",AC25,AD25&lt;&gt;"",AD25,AE25&lt;&gt;"",AE25,AF25&lt;&gt;"",AF25,AG25&lt;&gt;"",AG25,TRUE,"OK")</f>
        <v/>
      </c>
      <c r="N25" s="18"/>
      <c r="O25" s="18" t="str">
        <f t="shared" si="9"/>
        <v/>
      </c>
      <c r="P25" s="18"/>
      <c r="Q25" s="22" t="str">
        <f t="shared" si="10"/>
        <v/>
      </c>
      <c r="R25" s="22" t="str">
        <f t="shared" si="0"/>
        <v>種目を選択してください</v>
      </c>
      <c r="S25" s="22" t="str">
        <f t="shared" si="1"/>
        <v/>
      </c>
      <c r="T25" s="22" t="str">
        <f t="shared" si="11"/>
        <v>選手名を入力してください</v>
      </c>
      <c r="U25" s="22" t="str">
        <f t="shared" si="12"/>
        <v>選手名は空文字で区切ってください</v>
      </c>
      <c r="V25" s="22" t="str">
        <f t="shared" si="13"/>
        <v>ふりがなを入力してください</v>
      </c>
      <c r="W25" s="22" t="str">
        <f t="shared" si="14"/>
        <v>ふりがなは空文字で区切ってください</v>
      </c>
      <c r="X25" s="22" t="str">
        <f t="shared" si="15"/>
        <v>学年を入力してください</v>
      </c>
      <c r="Y25" s="22" t="str">
        <f t="shared" si="16"/>
        <v/>
      </c>
      <c r="Z25" s="22" t="str">
        <f t="shared" si="17"/>
        <v>ジュニア名を入力してください</v>
      </c>
      <c r="AA25" s="22" t="str">
        <f t="shared" si="2"/>
        <v>選手2:選手名を入力してください</v>
      </c>
      <c r="AB25" s="22" t="str">
        <f t="shared" si="3"/>
        <v>選手2:選手名は空文字で区切ってください</v>
      </c>
      <c r="AC25" s="22" t="str">
        <f t="shared" si="4"/>
        <v>選手2:ふりがなを入力してください</v>
      </c>
      <c r="AD25" s="22" t="str">
        <f t="shared" si="5"/>
        <v>選手2:ふりがなは空文字で区切ってください</v>
      </c>
      <c r="AE25" s="22" t="str">
        <f t="shared" si="6"/>
        <v>選手2:学年を選択してください</v>
      </c>
      <c r="AF25" s="22" t="str">
        <f t="shared" si="7"/>
        <v/>
      </c>
      <c r="AG25" s="22" t="str">
        <f t="shared" si="8"/>
        <v>選手2:ジュニア名を入力してください</v>
      </c>
      <c r="AH25" s="18"/>
      <c r="AI25" s="18"/>
      <c r="AJ25" s="18"/>
    </row>
    <row r="26" spans="2:36" ht="25.5" customHeight="1" x14ac:dyDescent="0.15">
      <c r="B26" s="15">
        <v>23</v>
      </c>
      <c r="C26" s="42"/>
      <c r="D26" s="43"/>
      <c r="E26" s="43"/>
      <c r="F26" s="44"/>
      <c r="G26" s="55"/>
      <c r="H26" s="43"/>
      <c r="I26" s="43"/>
      <c r="J26" s="44"/>
      <c r="K26" s="55"/>
      <c r="L26" s="11"/>
      <c r="M26" s="52" t="str" cm="1">
        <f t="array" ref="M26">_xlfn.IFS(Q26="","",R26&lt;&gt;"",R26,T26&lt;&gt;"",T26,U26&lt;&gt;"",U26,V26&lt;&gt;"",V26,W26&lt;&gt;"",W26,X26&lt;&gt;"",X26,Y26&lt;&gt;"",Y26,Z26&lt;&gt;"",Z26,AA26&lt;&gt;"",AA26,AB26&lt;&gt;"",AB26,AC26&lt;&gt;"",AC26,AD26&lt;&gt;"",AD26,AE26&lt;&gt;"",AE26,AF26&lt;&gt;"",AF26,AG26&lt;&gt;"",AG26,TRUE,"OK")</f>
        <v/>
      </c>
      <c r="N26" s="18"/>
      <c r="O26" s="18" t="str">
        <f t="shared" si="9"/>
        <v/>
      </c>
      <c r="P26" s="18"/>
      <c r="Q26" s="22" t="str">
        <f t="shared" si="10"/>
        <v/>
      </c>
      <c r="R26" s="22" t="str">
        <f t="shared" si="0"/>
        <v>種目を選択してください</v>
      </c>
      <c r="S26" s="22" t="str">
        <f t="shared" si="1"/>
        <v/>
      </c>
      <c r="T26" s="22" t="str">
        <f t="shared" si="11"/>
        <v>選手名を入力してください</v>
      </c>
      <c r="U26" s="22" t="str">
        <f t="shared" si="12"/>
        <v>選手名は空文字で区切ってください</v>
      </c>
      <c r="V26" s="22" t="str">
        <f t="shared" si="13"/>
        <v>ふりがなを入力してください</v>
      </c>
      <c r="W26" s="22" t="str">
        <f t="shared" si="14"/>
        <v>ふりがなは空文字で区切ってください</v>
      </c>
      <c r="X26" s="22" t="str">
        <f t="shared" si="15"/>
        <v>学年を入力してください</v>
      </c>
      <c r="Y26" s="22" t="str">
        <f t="shared" si="16"/>
        <v/>
      </c>
      <c r="Z26" s="22" t="str">
        <f t="shared" si="17"/>
        <v>ジュニア名を入力してください</v>
      </c>
      <c r="AA26" s="22" t="str">
        <f t="shared" si="2"/>
        <v>選手2:選手名を入力してください</v>
      </c>
      <c r="AB26" s="22" t="str">
        <f t="shared" si="3"/>
        <v>選手2:選手名は空文字で区切ってください</v>
      </c>
      <c r="AC26" s="22" t="str">
        <f t="shared" si="4"/>
        <v>選手2:ふりがなを入力してください</v>
      </c>
      <c r="AD26" s="22" t="str">
        <f t="shared" si="5"/>
        <v>選手2:ふりがなは空文字で区切ってください</v>
      </c>
      <c r="AE26" s="22" t="str">
        <f t="shared" si="6"/>
        <v>選手2:学年を選択してください</v>
      </c>
      <c r="AF26" s="22" t="str">
        <f t="shared" si="7"/>
        <v/>
      </c>
      <c r="AG26" s="22" t="str">
        <f t="shared" si="8"/>
        <v>選手2:ジュニア名を入力してください</v>
      </c>
      <c r="AH26" s="18"/>
      <c r="AI26" s="18"/>
      <c r="AJ26" s="18"/>
    </row>
    <row r="27" spans="2:36" ht="25.5" customHeight="1" x14ac:dyDescent="0.15">
      <c r="B27" s="15">
        <v>24</v>
      </c>
      <c r="C27" s="42"/>
      <c r="D27" s="43"/>
      <c r="E27" s="43"/>
      <c r="F27" s="44"/>
      <c r="G27" s="55"/>
      <c r="H27" s="43"/>
      <c r="I27" s="43"/>
      <c r="J27" s="44"/>
      <c r="K27" s="55"/>
      <c r="L27" s="11"/>
      <c r="M27" s="52" t="str" cm="1">
        <f t="array" ref="M27">_xlfn.IFS(Q27="","",R27&lt;&gt;"",R27,T27&lt;&gt;"",T27,U27&lt;&gt;"",U27,V27&lt;&gt;"",V27,W27&lt;&gt;"",W27,X27&lt;&gt;"",X27,Y27&lt;&gt;"",Y27,Z27&lt;&gt;"",Z27,AA27&lt;&gt;"",AA27,AB27&lt;&gt;"",AB27,AC27&lt;&gt;"",AC27,AD27&lt;&gt;"",AD27,AE27&lt;&gt;"",AE27,AF27&lt;&gt;"",AF27,AG27&lt;&gt;"",AG27,TRUE,"OK")</f>
        <v/>
      </c>
      <c r="N27" s="18"/>
      <c r="O27" s="18" t="str">
        <f t="shared" si="9"/>
        <v/>
      </c>
      <c r="P27" s="18"/>
      <c r="Q27" s="22" t="str">
        <f t="shared" si="10"/>
        <v/>
      </c>
      <c r="R27" s="22" t="str">
        <f t="shared" si="0"/>
        <v>種目を選択してください</v>
      </c>
      <c r="S27" s="22" t="str">
        <f t="shared" si="1"/>
        <v/>
      </c>
      <c r="T27" s="22" t="str">
        <f t="shared" si="11"/>
        <v>選手名を入力してください</v>
      </c>
      <c r="U27" s="22" t="str">
        <f t="shared" si="12"/>
        <v>選手名は空文字で区切ってください</v>
      </c>
      <c r="V27" s="22" t="str">
        <f t="shared" si="13"/>
        <v>ふりがなを入力してください</v>
      </c>
      <c r="W27" s="22" t="str">
        <f t="shared" si="14"/>
        <v>ふりがなは空文字で区切ってください</v>
      </c>
      <c r="X27" s="22" t="str">
        <f t="shared" si="15"/>
        <v>学年を入力してください</v>
      </c>
      <c r="Y27" s="22" t="str">
        <f t="shared" si="16"/>
        <v/>
      </c>
      <c r="Z27" s="22" t="str">
        <f t="shared" si="17"/>
        <v>ジュニア名を入力してください</v>
      </c>
      <c r="AA27" s="22" t="str">
        <f t="shared" si="2"/>
        <v>選手2:選手名を入力してください</v>
      </c>
      <c r="AB27" s="22" t="str">
        <f t="shared" si="3"/>
        <v>選手2:選手名は空文字で区切ってください</v>
      </c>
      <c r="AC27" s="22" t="str">
        <f t="shared" si="4"/>
        <v>選手2:ふりがなを入力してください</v>
      </c>
      <c r="AD27" s="22" t="str">
        <f t="shared" si="5"/>
        <v>選手2:ふりがなは空文字で区切ってください</v>
      </c>
      <c r="AE27" s="22" t="str">
        <f t="shared" si="6"/>
        <v>選手2:学年を選択してください</v>
      </c>
      <c r="AF27" s="22" t="str">
        <f t="shared" si="7"/>
        <v/>
      </c>
      <c r="AG27" s="22" t="str">
        <f t="shared" si="8"/>
        <v>選手2:ジュニア名を入力してください</v>
      </c>
      <c r="AH27" s="18"/>
      <c r="AI27" s="18"/>
      <c r="AJ27" s="18"/>
    </row>
    <row r="28" spans="2:36" ht="25.5" customHeight="1" x14ac:dyDescent="0.15">
      <c r="B28" s="15">
        <v>25</v>
      </c>
      <c r="C28" s="42"/>
      <c r="D28" s="43"/>
      <c r="E28" s="43"/>
      <c r="F28" s="44"/>
      <c r="G28" s="55"/>
      <c r="H28" s="43"/>
      <c r="I28" s="43"/>
      <c r="J28" s="44"/>
      <c r="K28" s="55"/>
      <c r="L28" s="11"/>
      <c r="M28" s="52" t="str" cm="1">
        <f t="array" ref="M28">_xlfn.IFS(Q28="","",R28&lt;&gt;"",R28,T28&lt;&gt;"",T28,U28&lt;&gt;"",U28,V28&lt;&gt;"",V28,W28&lt;&gt;"",W28,X28&lt;&gt;"",X28,Y28&lt;&gt;"",Y28,Z28&lt;&gt;"",Z28,AA28&lt;&gt;"",AA28,AB28&lt;&gt;"",AB28,AC28&lt;&gt;"",AC28,AD28&lt;&gt;"",AD28,AE28&lt;&gt;"",AE28,AF28&lt;&gt;"",AF28,AG28&lt;&gt;"",AG28,TRUE,"OK")</f>
        <v/>
      </c>
      <c r="N28" s="18"/>
      <c r="O28" s="18" t="str">
        <f t="shared" si="9"/>
        <v/>
      </c>
      <c r="P28" s="18"/>
      <c r="Q28" s="22" t="str">
        <f t="shared" si="10"/>
        <v/>
      </c>
      <c r="R28" s="22" t="str">
        <f t="shared" si="0"/>
        <v>種目を選択してください</v>
      </c>
      <c r="S28" s="22" t="str">
        <f t="shared" si="1"/>
        <v/>
      </c>
      <c r="T28" s="22" t="str">
        <f t="shared" si="11"/>
        <v>選手名を入力してください</v>
      </c>
      <c r="U28" s="22" t="str">
        <f t="shared" si="12"/>
        <v>選手名は空文字で区切ってください</v>
      </c>
      <c r="V28" s="22" t="str">
        <f t="shared" si="13"/>
        <v>ふりがなを入力してください</v>
      </c>
      <c r="W28" s="22" t="str">
        <f t="shared" si="14"/>
        <v>ふりがなは空文字で区切ってください</v>
      </c>
      <c r="X28" s="22" t="str">
        <f t="shared" si="15"/>
        <v>学年を入力してください</v>
      </c>
      <c r="Y28" s="22" t="str">
        <f t="shared" si="16"/>
        <v/>
      </c>
      <c r="Z28" s="22" t="str">
        <f t="shared" si="17"/>
        <v>ジュニア名を入力してください</v>
      </c>
      <c r="AA28" s="22" t="str">
        <f t="shared" si="2"/>
        <v>選手2:選手名を入力してください</v>
      </c>
      <c r="AB28" s="22" t="str">
        <f t="shared" si="3"/>
        <v>選手2:選手名は空文字で区切ってください</v>
      </c>
      <c r="AC28" s="22" t="str">
        <f t="shared" si="4"/>
        <v>選手2:ふりがなを入力してください</v>
      </c>
      <c r="AD28" s="22" t="str">
        <f t="shared" si="5"/>
        <v>選手2:ふりがなは空文字で区切ってください</v>
      </c>
      <c r="AE28" s="22" t="str">
        <f t="shared" si="6"/>
        <v>選手2:学年を選択してください</v>
      </c>
      <c r="AF28" s="22" t="str">
        <f t="shared" si="7"/>
        <v/>
      </c>
      <c r="AG28" s="22" t="str">
        <f t="shared" si="8"/>
        <v>選手2:ジュニア名を入力してください</v>
      </c>
      <c r="AH28" s="18"/>
      <c r="AI28" s="18"/>
      <c r="AJ28" s="18"/>
    </row>
    <row r="29" spans="2:36" ht="25.5" customHeight="1" x14ac:dyDescent="0.15">
      <c r="B29" s="15">
        <v>26</v>
      </c>
      <c r="C29" s="42"/>
      <c r="D29" s="43"/>
      <c r="E29" s="43"/>
      <c r="F29" s="44"/>
      <c r="G29" s="55"/>
      <c r="H29" s="43"/>
      <c r="I29" s="43"/>
      <c r="J29" s="44"/>
      <c r="K29" s="55"/>
      <c r="L29" s="11"/>
      <c r="M29" s="52" t="str" cm="1">
        <f t="array" ref="M29">_xlfn.IFS(Q29="","",R29&lt;&gt;"",R29,T29&lt;&gt;"",T29,U29&lt;&gt;"",U29,V29&lt;&gt;"",V29,W29&lt;&gt;"",W29,X29&lt;&gt;"",X29,Y29&lt;&gt;"",Y29,Z29&lt;&gt;"",Z29,AA29&lt;&gt;"",AA29,AB29&lt;&gt;"",AB29,AC29&lt;&gt;"",AC29,AD29&lt;&gt;"",AD29,AE29&lt;&gt;"",AE29,AF29&lt;&gt;"",AF29,AG29&lt;&gt;"",AG29,TRUE,"OK")</f>
        <v/>
      </c>
      <c r="N29" s="18"/>
      <c r="O29" s="18" t="str">
        <f t="shared" si="9"/>
        <v/>
      </c>
      <c r="P29" s="18"/>
      <c r="Q29" s="22" t="str">
        <f t="shared" si="10"/>
        <v/>
      </c>
      <c r="R29" s="22" t="str">
        <f t="shared" si="0"/>
        <v>種目を選択してください</v>
      </c>
      <c r="S29" s="22" t="str">
        <f t="shared" si="1"/>
        <v/>
      </c>
      <c r="T29" s="22" t="str">
        <f t="shared" si="11"/>
        <v>選手名を入力してください</v>
      </c>
      <c r="U29" s="22" t="str">
        <f t="shared" si="12"/>
        <v>選手名は空文字で区切ってください</v>
      </c>
      <c r="V29" s="22" t="str">
        <f t="shared" si="13"/>
        <v>ふりがなを入力してください</v>
      </c>
      <c r="W29" s="22" t="str">
        <f t="shared" si="14"/>
        <v>ふりがなは空文字で区切ってください</v>
      </c>
      <c r="X29" s="22" t="str">
        <f t="shared" si="15"/>
        <v>学年を入力してください</v>
      </c>
      <c r="Y29" s="22" t="str">
        <f t="shared" si="16"/>
        <v/>
      </c>
      <c r="Z29" s="22" t="str">
        <f t="shared" si="17"/>
        <v>ジュニア名を入力してください</v>
      </c>
      <c r="AA29" s="22" t="str">
        <f t="shared" si="2"/>
        <v>選手2:選手名を入力してください</v>
      </c>
      <c r="AB29" s="22" t="str">
        <f t="shared" si="3"/>
        <v>選手2:選手名は空文字で区切ってください</v>
      </c>
      <c r="AC29" s="22" t="str">
        <f t="shared" si="4"/>
        <v>選手2:ふりがなを入力してください</v>
      </c>
      <c r="AD29" s="22" t="str">
        <f t="shared" si="5"/>
        <v>選手2:ふりがなは空文字で区切ってください</v>
      </c>
      <c r="AE29" s="22" t="str">
        <f t="shared" si="6"/>
        <v>選手2:学年を選択してください</v>
      </c>
      <c r="AF29" s="22" t="str">
        <f t="shared" si="7"/>
        <v/>
      </c>
      <c r="AG29" s="22" t="str">
        <f t="shared" si="8"/>
        <v>選手2:ジュニア名を入力してください</v>
      </c>
      <c r="AH29" s="18"/>
      <c r="AI29" s="18"/>
      <c r="AJ29" s="18"/>
    </row>
    <row r="30" spans="2:36" ht="25.5" customHeight="1" x14ac:dyDescent="0.15">
      <c r="B30" s="15">
        <v>27</v>
      </c>
      <c r="C30" s="42"/>
      <c r="D30" s="43"/>
      <c r="E30" s="43"/>
      <c r="F30" s="44"/>
      <c r="G30" s="55"/>
      <c r="H30" s="43"/>
      <c r="I30" s="43"/>
      <c r="J30" s="44"/>
      <c r="K30" s="55"/>
      <c r="L30" s="11"/>
      <c r="M30" s="52" t="str" cm="1">
        <f t="array" ref="M30">_xlfn.IFS(Q30="","",R30&lt;&gt;"",R30,T30&lt;&gt;"",T30,U30&lt;&gt;"",U30,V30&lt;&gt;"",V30,W30&lt;&gt;"",W30,X30&lt;&gt;"",X30,Y30&lt;&gt;"",Y30,Z30&lt;&gt;"",Z30,AA30&lt;&gt;"",AA30,AB30&lt;&gt;"",AB30,AC30&lt;&gt;"",AC30,AD30&lt;&gt;"",AD30,AE30&lt;&gt;"",AE30,AF30&lt;&gt;"",AF30,AG30&lt;&gt;"",AG30,TRUE,"OK")</f>
        <v/>
      </c>
      <c r="N30" s="18"/>
      <c r="O30" s="18" t="str">
        <f t="shared" si="9"/>
        <v/>
      </c>
      <c r="P30" s="18"/>
      <c r="Q30" s="22" t="str">
        <f t="shared" si="10"/>
        <v/>
      </c>
      <c r="R30" s="22" t="str">
        <f t="shared" si="0"/>
        <v>種目を選択してください</v>
      </c>
      <c r="S30" s="22" t="str">
        <f t="shared" si="1"/>
        <v/>
      </c>
      <c r="T30" s="22" t="str">
        <f t="shared" si="11"/>
        <v>選手名を入力してください</v>
      </c>
      <c r="U30" s="22" t="str">
        <f t="shared" si="12"/>
        <v>選手名は空文字で区切ってください</v>
      </c>
      <c r="V30" s="22" t="str">
        <f t="shared" si="13"/>
        <v>ふりがなを入力してください</v>
      </c>
      <c r="W30" s="22" t="str">
        <f t="shared" si="14"/>
        <v>ふりがなは空文字で区切ってください</v>
      </c>
      <c r="X30" s="22" t="str">
        <f t="shared" si="15"/>
        <v>学年を入力してください</v>
      </c>
      <c r="Y30" s="22" t="str">
        <f t="shared" si="16"/>
        <v/>
      </c>
      <c r="Z30" s="22" t="str">
        <f t="shared" si="17"/>
        <v>ジュニア名を入力してください</v>
      </c>
      <c r="AA30" s="22" t="str">
        <f t="shared" si="2"/>
        <v>選手2:選手名を入力してください</v>
      </c>
      <c r="AB30" s="22" t="str">
        <f t="shared" si="3"/>
        <v>選手2:選手名は空文字で区切ってください</v>
      </c>
      <c r="AC30" s="22" t="str">
        <f t="shared" si="4"/>
        <v>選手2:ふりがなを入力してください</v>
      </c>
      <c r="AD30" s="22" t="str">
        <f t="shared" si="5"/>
        <v>選手2:ふりがなは空文字で区切ってください</v>
      </c>
      <c r="AE30" s="22" t="str">
        <f t="shared" si="6"/>
        <v>選手2:学年を選択してください</v>
      </c>
      <c r="AF30" s="22" t="str">
        <f t="shared" si="7"/>
        <v/>
      </c>
      <c r="AG30" s="22" t="str">
        <f t="shared" si="8"/>
        <v>選手2:ジュニア名を入力してください</v>
      </c>
      <c r="AH30" s="18"/>
      <c r="AI30" s="18"/>
      <c r="AJ30" s="18"/>
    </row>
    <row r="31" spans="2:36" ht="25.5" customHeight="1" x14ac:dyDescent="0.15">
      <c r="B31" s="15">
        <v>28</v>
      </c>
      <c r="C31" s="42"/>
      <c r="D31" s="43"/>
      <c r="E31" s="43"/>
      <c r="F31" s="44"/>
      <c r="G31" s="55"/>
      <c r="H31" s="43"/>
      <c r="I31" s="43"/>
      <c r="J31" s="44"/>
      <c r="K31" s="55"/>
      <c r="L31" s="11"/>
      <c r="M31" s="52" t="str" cm="1">
        <f t="array" ref="M31">_xlfn.IFS(Q31="","",R31&lt;&gt;"",R31,T31&lt;&gt;"",T31,U31&lt;&gt;"",U31,V31&lt;&gt;"",V31,W31&lt;&gt;"",W31,X31&lt;&gt;"",X31,Y31&lt;&gt;"",Y31,Z31&lt;&gt;"",Z31,AA31&lt;&gt;"",AA31,AB31&lt;&gt;"",AB31,AC31&lt;&gt;"",AC31,AD31&lt;&gt;"",AD31,AE31&lt;&gt;"",AE31,AF31&lt;&gt;"",AF31,AG31&lt;&gt;"",AG31,TRUE,"OK")</f>
        <v/>
      </c>
      <c r="N31" s="18"/>
      <c r="O31" s="18" t="str">
        <f t="shared" si="9"/>
        <v/>
      </c>
      <c r="P31" s="18"/>
      <c r="Q31" s="22" t="str">
        <f t="shared" si="10"/>
        <v/>
      </c>
      <c r="R31" s="22" t="str">
        <f t="shared" si="0"/>
        <v>種目を選択してください</v>
      </c>
      <c r="S31" s="22" t="str">
        <f t="shared" si="1"/>
        <v/>
      </c>
      <c r="T31" s="22" t="str">
        <f t="shared" si="11"/>
        <v>選手名を入力してください</v>
      </c>
      <c r="U31" s="22" t="str">
        <f t="shared" si="12"/>
        <v>選手名は空文字で区切ってください</v>
      </c>
      <c r="V31" s="22" t="str">
        <f t="shared" si="13"/>
        <v>ふりがなを入力してください</v>
      </c>
      <c r="W31" s="22" t="str">
        <f t="shared" si="14"/>
        <v>ふりがなは空文字で区切ってください</v>
      </c>
      <c r="X31" s="22" t="str">
        <f t="shared" si="15"/>
        <v>学年を入力してください</v>
      </c>
      <c r="Y31" s="22" t="str">
        <f t="shared" si="16"/>
        <v/>
      </c>
      <c r="Z31" s="22" t="str">
        <f t="shared" si="17"/>
        <v>ジュニア名を入力してください</v>
      </c>
      <c r="AA31" s="22" t="str">
        <f t="shared" si="2"/>
        <v>選手2:選手名を入力してください</v>
      </c>
      <c r="AB31" s="22" t="str">
        <f t="shared" si="3"/>
        <v>選手2:選手名は空文字で区切ってください</v>
      </c>
      <c r="AC31" s="22" t="str">
        <f t="shared" si="4"/>
        <v>選手2:ふりがなを入力してください</v>
      </c>
      <c r="AD31" s="22" t="str">
        <f t="shared" si="5"/>
        <v>選手2:ふりがなは空文字で区切ってください</v>
      </c>
      <c r="AE31" s="22" t="str">
        <f t="shared" si="6"/>
        <v>選手2:学年を選択してください</v>
      </c>
      <c r="AF31" s="22" t="str">
        <f t="shared" si="7"/>
        <v/>
      </c>
      <c r="AG31" s="22" t="str">
        <f t="shared" si="8"/>
        <v>選手2:ジュニア名を入力してください</v>
      </c>
      <c r="AH31" s="18"/>
      <c r="AI31" s="18"/>
      <c r="AJ31" s="18"/>
    </row>
    <row r="32" spans="2:36" ht="25.5" customHeight="1" x14ac:dyDescent="0.15">
      <c r="B32" s="15">
        <v>29</v>
      </c>
      <c r="C32" s="42"/>
      <c r="D32" s="43"/>
      <c r="E32" s="43"/>
      <c r="F32" s="44"/>
      <c r="G32" s="55"/>
      <c r="H32" s="43"/>
      <c r="I32" s="43"/>
      <c r="J32" s="44"/>
      <c r="K32" s="55"/>
      <c r="L32" s="11"/>
      <c r="M32" s="52" t="str" cm="1">
        <f t="array" ref="M32">_xlfn.IFS(Q32="","",R32&lt;&gt;"",R32,T32&lt;&gt;"",T32,U32&lt;&gt;"",U32,V32&lt;&gt;"",V32,W32&lt;&gt;"",W32,X32&lt;&gt;"",X32,Y32&lt;&gt;"",Y32,Z32&lt;&gt;"",Z32,AA32&lt;&gt;"",AA32,AB32&lt;&gt;"",AB32,AC32&lt;&gt;"",AC32,AD32&lt;&gt;"",AD32,AE32&lt;&gt;"",AE32,AF32&lt;&gt;"",AF32,AG32&lt;&gt;"",AG32,TRUE,"OK")</f>
        <v/>
      </c>
      <c r="N32" s="18"/>
      <c r="O32" s="18" t="str">
        <f t="shared" si="9"/>
        <v/>
      </c>
      <c r="P32" s="18"/>
      <c r="Q32" s="22" t="str">
        <f t="shared" si="10"/>
        <v/>
      </c>
      <c r="R32" s="22" t="str">
        <f t="shared" si="0"/>
        <v>種目を選択してください</v>
      </c>
      <c r="S32" s="22" t="str">
        <f t="shared" si="1"/>
        <v/>
      </c>
      <c r="T32" s="22" t="str">
        <f t="shared" si="11"/>
        <v>選手名を入力してください</v>
      </c>
      <c r="U32" s="22" t="str">
        <f t="shared" si="12"/>
        <v>選手名は空文字で区切ってください</v>
      </c>
      <c r="V32" s="22" t="str">
        <f t="shared" si="13"/>
        <v>ふりがなを入力してください</v>
      </c>
      <c r="W32" s="22" t="str">
        <f t="shared" si="14"/>
        <v>ふりがなは空文字で区切ってください</v>
      </c>
      <c r="X32" s="22" t="str">
        <f t="shared" si="15"/>
        <v>学年を入力してください</v>
      </c>
      <c r="Y32" s="22" t="str">
        <f t="shared" si="16"/>
        <v/>
      </c>
      <c r="Z32" s="22" t="str">
        <f t="shared" si="17"/>
        <v>ジュニア名を入力してください</v>
      </c>
      <c r="AA32" s="22" t="str">
        <f t="shared" si="2"/>
        <v>選手2:選手名を入力してください</v>
      </c>
      <c r="AB32" s="22" t="str">
        <f t="shared" si="3"/>
        <v>選手2:選手名は空文字で区切ってください</v>
      </c>
      <c r="AC32" s="22" t="str">
        <f t="shared" si="4"/>
        <v>選手2:ふりがなを入力してください</v>
      </c>
      <c r="AD32" s="22" t="str">
        <f t="shared" si="5"/>
        <v>選手2:ふりがなは空文字で区切ってください</v>
      </c>
      <c r="AE32" s="22" t="str">
        <f t="shared" si="6"/>
        <v>選手2:学年を選択してください</v>
      </c>
      <c r="AF32" s="22" t="str">
        <f t="shared" si="7"/>
        <v/>
      </c>
      <c r="AG32" s="22" t="str">
        <f t="shared" si="8"/>
        <v>選手2:ジュニア名を入力してください</v>
      </c>
      <c r="AH32" s="18"/>
      <c r="AI32" s="18"/>
      <c r="AJ32" s="18"/>
    </row>
    <row r="33" spans="2:36" ht="25.5" customHeight="1" x14ac:dyDescent="0.15">
      <c r="B33" s="15">
        <v>30</v>
      </c>
      <c r="C33" s="42"/>
      <c r="D33" s="43"/>
      <c r="E33" s="43"/>
      <c r="F33" s="44"/>
      <c r="G33" s="55"/>
      <c r="H33" s="43"/>
      <c r="I33" s="43"/>
      <c r="J33" s="44"/>
      <c r="K33" s="55"/>
      <c r="L33" s="11"/>
      <c r="M33" s="52" t="str" cm="1">
        <f t="array" ref="M33">_xlfn.IFS(Q33="","",R33&lt;&gt;"",R33,T33&lt;&gt;"",T33,U33&lt;&gt;"",U33,V33&lt;&gt;"",V33,W33&lt;&gt;"",W33,X33&lt;&gt;"",X33,Y33&lt;&gt;"",Y33,Z33&lt;&gt;"",Z33,AA33&lt;&gt;"",AA33,AB33&lt;&gt;"",AB33,AC33&lt;&gt;"",AC33,AD33&lt;&gt;"",AD33,AE33&lt;&gt;"",AE33,AF33&lt;&gt;"",AF33,AG33&lt;&gt;"",AG33,TRUE,"OK")</f>
        <v/>
      </c>
      <c r="N33" s="18"/>
      <c r="O33" s="18" t="str">
        <f t="shared" ref="O33:O42" si="18">IF(M33="","",IF(M33="OK","OK","NG"))</f>
        <v/>
      </c>
      <c r="P33" s="18"/>
      <c r="Q33" s="22" t="str">
        <f t="shared" ref="Q33:Q42" si="19">TRIM(C33&amp;D33&amp;E33&amp;F33&amp;G33)</f>
        <v/>
      </c>
      <c r="R33" s="22" t="str">
        <f t="shared" si="0"/>
        <v>種目を選択してください</v>
      </c>
      <c r="S33" s="22" t="str">
        <f t="shared" si="1"/>
        <v/>
      </c>
      <c r="T33" s="22" t="str">
        <f t="shared" si="11"/>
        <v>選手名を入力してください</v>
      </c>
      <c r="U33" s="22" t="str">
        <f t="shared" si="12"/>
        <v>選手名は空文字で区切ってください</v>
      </c>
      <c r="V33" s="22" t="str">
        <f t="shared" si="13"/>
        <v>ふりがなを入力してください</v>
      </c>
      <c r="W33" s="22" t="str">
        <f t="shared" si="14"/>
        <v>ふりがなは空文字で区切ってください</v>
      </c>
      <c r="X33" s="22" t="str">
        <f t="shared" si="15"/>
        <v>学年を入力してください</v>
      </c>
      <c r="Y33" s="22" t="str">
        <f t="shared" si="16"/>
        <v/>
      </c>
      <c r="Z33" s="22" t="str">
        <f t="shared" si="17"/>
        <v>ジュニア名を入力してください</v>
      </c>
      <c r="AA33" s="22" t="str">
        <f t="shared" si="2"/>
        <v>選手2:選手名を入力してください</v>
      </c>
      <c r="AB33" s="22" t="str">
        <f t="shared" si="3"/>
        <v>選手2:選手名は空文字で区切ってください</v>
      </c>
      <c r="AC33" s="22" t="str">
        <f t="shared" si="4"/>
        <v>選手2:ふりがなを入力してください</v>
      </c>
      <c r="AD33" s="22" t="str">
        <f t="shared" si="5"/>
        <v>選手2:ふりがなは空文字で区切ってください</v>
      </c>
      <c r="AE33" s="22" t="str">
        <f t="shared" si="6"/>
        <v>選手2:学年を選択してください</v>
      </c>
      <c r="AF33" s="22" t="str">
        <f t="shared" si="7"/>
        <v/>
      </c>
      <c r="AG33" s="22" t="str">
        <f t="shared" si="8"/>
        <v>選手2:ジュニア名を入力してください</v>
      </c>
      <c r="AH33" s="18"/>
      <c r="AI33" s="18"/>
      <c r="AJ33" s="18"/>
    </row>
    <row r="34" spans="2:36" ht="25.5" customHeight="1" x14ac:dyDescent="0.15">
      <c r="B34" s="15">
        <v>31</v>
      </c>
      <c r="C34" s="42"/>
      <c r="D34" s="43"/>
      <c r="E34" s="43"/>
      <c r="F34" s="44"/>
      <c r="G34" s="55"/>
      <c r="H34" s="43"/>
      <c r="I34" s="43"/>
      <c r="J34" s="44"/>
      <c r="K34" s="55"/>
      <c r="L34" s="11"/>
      <c r="M34" s="52" t="str" cm="1">
        <f t="array" ref="M34">_xlfn.IFS(Q34="","",R34&lt;&gt;"",R34,T34&lt;&gt;"",T34,U34&lt;&gt;"",U34,V34&lt;&gt;"",V34,W34&lt;&gt;"",W34,X34&lt;&gt;"",X34,Y34&lt;&gt;"",Y34,Z34&lt;&gt;"",Z34,AA34&lt;&gt;"",AA34,AB34&lt;&gt;"",AB34,AC34&lt;&gt;"",AC34,AD34&lt;&gt;"",AD34,AE34&lt;&gt;"",AE34,AF34&lt;&gt;"",AF34,AG34&lt;&gt;"",AG34,TRUE,"OK")</f>
        <v/>
      </c>
      <c r="N34" s="18"/>
      <c r="O34" s="18" t="str">
        <f t="shared" si="18"/>
        <v/>
      </c>
      <c r="P34" s="18"/>
      <c r="Q34" s="22" t="str">
        <f t="shared" si="19"/>
        <v/>
      </c>
      <c r="R34" s="22" t="str">
        <f t="shared" si="0"/>
        <v>種目を選択してください</v>
      </c>
      <c r="S34" s="22" t="str">
        <f t="shared" si="1"/>
        <v/>
      </c>
      <c r="T34" s="22" t="str">
        <f t="shared" si="11"/>
        <v>選手名を入力してください</v>
      </c>
      <c r="U34" s="22" t="str">
        <f t="shared" si="12"/>
        <v>選手名は空文字で区切ってください</v>
      </c>
      <c r="V34" s="22" t="str">
        <f t="shared" si="13"/>
        <v>ふりがなを入力してください</v>
      </c>
      <c r="W34" s="22" t="str">
        <f t="shared" si="14"/>
        <v>ふりがなは空文字で区切ってください</v>
      </c>
      <c r="X34" s="22" t="str">
        <f t="shared" si="15"/>
        <v>学年を入力してください</v>
      </c>
      <c r="Y34" s="22" t="str">
        <f t="shared" si="16"/>
        <v/>
      </c>
      <c r="Z34" s="22" t="str">
        <f t="shared" si="17"/>
        <v>ジュニア名を入力してください</v>
      </c>
      <c r="AA34" s="22" t="str">
        <f t="shared" si="2"/>
        <v>選手2:選手名を入力してください</v>
      </c>
      <c r="AB34" s="22" t="str">
        <f t="shared" si="3"/>
        <v>選手2:選手名は空文字で区切ってください</v>
      </c>
      <c r="AC34" s="22" t="str">
        <f t="shared" si="4"/>
        <v>選手2:ふりがなを入力してください</v>
      </c>
      <c r="AD34" s="22" t="str">
        <f t="shared" si="5"/>
        <v>選手2:ふりがなは空文字で区切ってください</v>
      </c>
      <c r="AE34" s="22" t="str">
        <f t="shared" si="6"/>
        <v>選手2:学年を選択してください</v>
      </c>
      <c r="AF34" s="22" t="str">
        <f t="shared" si="7"/>
        <v/>
      </c>
      <c r="AG34" s="22" t="str">
        <f t="shared" si="8"/>
        <v>選手2:ジュニア名を入力してください</v>
      </c>
      <c r="AH34" s="18"/>
      <c r="AI34" s="18"/>
      <c r="AJ34" s="18"/>
    </row>
    <row r="35" spans="2:36" ht="25.5" customHeight="1" x14ac:dyDescent="0.15">
      <c r="B35" s="15">
        <v>32</v>
      </c>
      <c r="C35" s="42"/>
      <c r="D35" s="43"/>
      <c r="E35" s="43"/>
      <c r="F35" s="44"/>
      <c r="G35" s="55"/>
      <c r="H35" s="43"/>
      <c r="I35" s="43"/>
      <c r="J35" s="44"/>
      <c r="K35" s="55"/>
      <c r="L35" s="11"/>
      <c r="M35" s="52" t="str" cm="1">
        <f t="array" ref="M35">_xlfn.IFS(Q35="","",R35&lt;&gt;"",R35,T35&lt;&gt;"",T35,U35&lt;&gt;"",U35,V35&lt;&gt;"",V35,W35&lt;&gt;"",W35,X35&lt;&gt;"",X35,Y35&lt;&gt;"",Y35,Z35&lt;&gt;"",Z35,AA35&lt;&gt;"",AA35,AB35&lt;&gt;"",AB35,AC35&lt;&gt;"",AC35,AD35&lt;&gt;"",AD35,AE35&lt;&gt;"",AE35,AF35&lt;&gt;"",AF35,AG35&lt;&gt;"",AG35,TRUE,"OK")</f>
        <v/>
      </c>
      <c r="N35" s="18"/>
      <c r="O35" s="18" t="str">
        <f t="shared" si="18"/>
        <v/>
      </c>
      <c r="P35" s="18"/>
      <c r="Q35" s="22" t="str">
        <f t="shared" si="19"/>
        <v/>
      </c>
      <c r="R35" s="22" t="str">
        <f t="shared" si="0"/>
        <v>種目を選択してください</v>
      </c>
      <c r="S35" s="22" t="str">
        <f t="shared" si="1"/>
        <v/>
      </c>
      <c r="T35" s="22" t="str">
        <f t="shared" si="11"/>
        <v>選手名を入力してください</v>
      </c>
      <c r="U35" s="22" t="str">
        <f t="shared" si="12"/>
        <v>選手名は空文字で区切ってください</v>
      </c>
      <c r="V35" s="22" t="str">
        <f t="shared" si="13"/>
        <v>ふりがなを入力してください</v>
      </c>
      <c r="W35" s="22" t="str">
        <f t="shared" si="14"/>
        <v>ふりがなは空文字で区切ってください</v>
      </c>
      <c r="X35" s="22" t="str">
        <f t="shared" si="15"/>
        <v>学年を入力してください</v>
      </c>
      <c r="Y35" s="22" t="str">
        <f t="shared" si="16"/>
        <v/>
      </c>
      <c r="Z35" s="22" t="str">
        <f t="shared" si="17"/>
        <v>ジュニア名を入力してください</v>
      </c>
      <c r="AA35" s="22" t="str">
        <f t="shared" si="2"/>
        <v>選手2:選手名を入力してください</v>
      </c>
      <c r="AB35" s="22" t="str">
        <f t="shared" si="3"/>
        <v>選手2:選手名は空文字で区切ってください</v>
      </c>
      <c r="AC35" s="22" t="str">
        <f t="shared" si="4"/>
        <v>選手2:ふりがなを入力してください</v>
      </c>
      <c r="AD35" s="22" t="str">
        <f t="shared" si="5"/>
        <v>選手2:ふりがなは空文字で区切ってください</v>
      </c>
      <c r="AE35" s="22" t="str">
        <f t="shared" si="6"/>
        <v>選手2:学年を選択してください</v>
      </c>
      <c r="AF35" s="22" t="str">
        <f t="shared" si="7"/>
        <v/>
      </c>
      <c r="AG35" s="22" t="str">
        <f t="shared" si="8"/>
        <v>選手2:ジュニア名を入力してください</v>
      </c>
      <c r="AH35" s="18"/>
      <c r="AI35" s="18"/>
      <c r="AJ35" s="18"/>
    </row>
    <row r="36" spans="2:36" ht="25.5" customHeight="1" x14ac:dyDescent="0.15">
      <c r="B36" s="15">
        <v>33</v>
      </c>
      <c r="C36" s="42"/>
      <c r="D36" s="43"/>
      <c r="E36" s="43"/>
      <c r="F36" s="44"/>
      <c r="G36" s="55"/>
      <c r="H36" s="43"/>
      <c r="I36" s="43"/>
      <c r="J36" s="44"/>
      <c r="K36" s="55"/>
      <c r="L36" s="11"/>
      <c r="M36" s="52" t="str" cm="1">
        <f t="array" ref="M36">_xlfn.IFS(Q36="","",R36&lt;&gt;"",R36,T36&lt;&gt;"",T36,U36&lt;&gt;"",U36,V36&lt;&gt;"",V36,W36&lt;&gt;"",W36,X36&lt;&gt;"",X36,Y36&lt;&gt;"",Y36,Z36&lt;&gt;"",Z36,AA36&lt;&gt;"",AA36,AB36&lt;&gt;"",AB36,AC36&lt;&gt;"",AC36,AD36&lt;&gt;"",AD36,AE36&lt;&gt;"",AE36,AF36&lt;&gt;"",AF36,AG36&lt;&gt;"",AG36,TRUE,"OK")</f>
        <v/>
      </c>
      <c r="N36" s="18"/>
      <c r="O36" s="18" t="str">
        <f t="shared" si="18"/>
        <v/>
      </c>
      <c r="P36" s="18"/>
      <c r="Q36" s="22" t="str">
        <f t="shared" si="19"/>
        <v/>
      </c>
      <c r="R36" s="22" t="str">
        <f t="shared" si="0"/>
        <v>種目を選択してください</v>
      </c>
      <c r="S36" s="22" t="str">
        <f t="shared" si="1"/>
        <v/>
      </c>
      <c r="T36" s="22" t="str">
        <f t="shared" si="11"/>
        <v>選手名を入力してください</v>
      </c>
      <c r="U36" s="22" t="str">
        <f t="shared" si="12"/>
        <v>選手名は空文字で区切ってください</v>
      </c>
      <c r="V36" s="22" t="str">
        <f t="shared" si="13"/>
        <v>ふりがなを入力してください</v>
      </c>
      <c r="W36" s="22" t="str">
        <f t="shared" si="14"/>
        <v>ふりがなは空文字で区切ってください</v>
      </c>
      <c r="X36" s="22" t="str">
        <f t="shared" si="15"/>
        <v>学年を入力してください</v>
      </c>
      <c r="Y36" s="22" t="str">
        <f t="shared" si="16"/>
        <v/>
      </c>
      <c r="Z36" s="22" t="str">
        <f t="shared" si="17"/>
        <v>ジュニア名を入力してください</v>
      </c>
      <c r="AA36" s="22" t="str">
        <f t="shared" si="2"/>
        <v>選手2:選手名を入力してください</v>
      </c>
      <c r="AB36" s="22" t="str">
        <f t="shared" si="3"/>
        <v>選手2:選手名は空文字で区切ってください</v>
      </c>
      <c r="AC36" s="22" t="str">
        <f t="shared" si="4"/>
        <v>選手2:ふりがなを入力してください</v>
      </c>
      <c r="AD36" s="22" t="str">
        <f t="shared" si="5"/>
        <v>選手2:ふりがなは空文字で区切ってください</v>
      </c>
      <c r="AE36" s="22" t="str">
        <f t="shared" si="6"/>
        <v>選手2:学年を選択してください</v>
      </c>
      <c r="AF36" s="22" t="str">
        <f t="shared" si="7"/>
        <v/>
      </c>
      <c r="AG36" s="22" t="str">
        <f t="shared" si="8"/>
        <v>選手2:ジュニア名を入力してください</v>
      </c>
      <c r="AH36" s="18"/>
      <c r="AI36" s="18"/>
      <c r="AJ36" s="18"/>
    </row>
    <row r="37" spans="2:36" ht="25.5" customHeight="1" x14ac:dyDescent="0.15">
      <c r="B37" s="15">
        <v>34</v>
      </c>
      <c r="C37" s="42"/>
      <c r="D37" s="43"/>
      <c r="E37" s="43"/>
      <c r="F37" s="44"/>
      <c r="G37" s="55"/>
      <c r="H37" s="43"/>
      <c r="I37" s="43"/>
      <c r="J37" s="44"/>
      <c r="K37" s="55"/>
      <c r="L37" s="11"/>
      <c r="M37" s="52" t="str" cm="1">
        <f t="array" ref="M37">_xlfn.IFS(Q37="","",R37&lt;&gt;"",R37,T37&lt;&gt;"",T37,U37&lt;&gt;"",U37,V37&lt;&gt;"",V37,W37&lt;&gt;"",W37,X37&lt;&gt;"",X37,Y37&lt;&gt;"",Y37,Z37&lt;&gt;"",Z37,AA37&lt;&gt;"",AA37,AB37&lt;&gt;"",AB37,AC37&lt;&gt;"",AC37,AD37&lt;&gt;"",AD37,AE37&lt;&gt;"",AE37,AF37&lt;&gt;"",AF37,AG37&lt;&gt;"",AG37,TRUE,"OK")</f>
        <v/>
      </c>
      <c r="N37" s="18"/>
      <c r="O37" s="18" t="str">
        <f t="shared" si="18"/>
        <v/>
      </c>
      <c r="P37" s="18"/>
      <c r="Q37" s="22" t="str">
        <f t="shared" si="19"/>
        <v/>
      </c>
      <c r="R37" s="22" t="str">
        <f t="shared" si="0"/>
        <v>種目を選択してください</v>
      </c>
      <c r="S37" s="22" t="str">
        <f t="shared" si="1"/>
        <v/>
      </c>
      <c r="T37" s="22" t="str">
        <f t="shared" si="11"/>
        <v>選手名を入力してください</v>
      </c>
      <c r="U37" s="22" t="str">
        <f t="shared" si="12"/>
        <v>選手名は空文字で区切ってください</v>
      </c>
      <c r="V37" s="22" t="str">
        <f t="shared" si="13"/>
        <v>ふりがなを入力してください</v>
      </c>
      <c r="W37" s="22" t="str">
        <f t="shared" si="14"/>
        <v>ふりがなは空文字で区切ってください</v>
      </c>
      <c r="X37" s="22" t="str">
        <f t="shared" si="15"/>
        <v>学年を入力してください</v>
      </c>
      <c r="Y37" s="22" t="str">
        <f t="shared" si="16"/>
        <v/>
      </c>
      <c r="Z37" s="22" t="str">
        <f t="shared" si="17"/>
        <v>ジュニア名を入力してください</v>
      </c>
      <c r="AA37" s="22" t="str">
        <f t="shared" si="2"/>
        <v>選手2:選手名を入力してください</v>
      </c>
      <c r="AB37" s="22" t="str">
        <f t="shared" si="3"/>
        <v>選手2:選手名は空文字で区切ってください</v>
      </c>
      <c r="AC37" s="22" t="str">
        <f t="shared" si="4"/>
        <v>選手2:ふりがなを入力してください</v>
      </c>
      <c r="AD37" s="22" t="str">
        <f t="shared" si="5"/>
        <v>選手2:ふりがなは空文字で区切ってください</v>
      </c>
      <c r="AE37" s="22" t="str">
        <f t="shared" si="6"/>
        <v>選手2:学年を選択してください</v>
      </c>
      <c r="AF37" s="22" t="str">
        <f t="shared" si="7"/>
        <v/>
      </c>
      <c r="AG37" s="22" t="str">
        <f t="shared" si="8"/>
        <v>選手2:ジュニア名を入力してください</v>
      </c>
      <c r="AH37" s="18"/>
      <c r="AI37" s="18"/>
      <c r="AJ37" s="18"/>
    </row>
    <row r="38" spans="2:36" ht="25.5" customHeight="1" x14ac:dyDescent="0.15">
      <c r="B38" s="15">
        <v>35</v>
      </c>
      <c r="C38" s="42"/>
      <c r="D38" s="43"/>
      <c r="E38" s="43"/>
      <c r="F38" s="44"/>
      <c r="G38" s="55"/>
      <c r="H38" s="43"/>
      <c r="I38" s="43"/>
      <c r="J38" s="44"/>
      <c r="K38" s="55"/>
      <c r="L38" s="11"/>
      <c r="M38" s="52" t="str" cm="1">
        <f t="array" ref="M38">_xlfn.IFS(Q38="","",R38&lt;&gt;"",R38,T38&lt;&gt;"",T38,U38&lt;&gt;"",U38,V38&lt;&gt;"",V38,W38&lt;&gt;"",W38,X38&lt;&gt;"",X38,Y38&lt;&gt;"",Y38,Z38&lt;&gt;"",Z38,AA38&lt;&gt;"",AA38,AB38&lt;&gt;"",AB38,AC38&lt;&gt;"",AC38,AD38&lt;&gt;"",AD38,AE38&lt;&gt;"",AE38,AF38&lt;&gt;"",AF38,AG38&lt;&gt;"",AG38,TRUE,"OK")</f>
        <v/>
      </c>
      <c r="N38" s="18"/>
      <c r="O38" s="18" t="str">
        <f t="shared" si="18"/>
        <v/>
      </c>
      <c r="P38" s="18"/>
      <c r="Q38" s="22" t="str">
        <f t="shared" si="19"/>
        <v/>
      </c>
      <c r="R38" s="22" t="str">
        <f t="shared" si="0"/>
        <v>種目を選択してください</v>
      </c>
      <c r="S38" s="22" t="str">
        <f t="shared" si="1"/>
        <v/>
      </c>
      <c r="T38" s="22" t="str">
        <f t="shared" si="11"/>
        <v>選手名を入力してください</v>
      </c>
      <c r="U38" s="22" t="str">
        <f t="shared" si="12"/>
        <v>選手名は空文字で区切ってください</v>
      </c>
      <c r="V38" s="22" t="str">
        <f t="shared" si="13"/>
        <v>ふりがなを入力してください</v>
      </c>
      <c r="W38" s="22" t="str">
        <f t="shared" si="14"/>
        <v>ふりがなは空文字で区切ってください</v>
      </c>
      <c r="X38" s="22" t="str">
        <f t="shared" si="15"/>
        <v>学年を入力してください</v>
      </c>
      <c r="Y38" s="22" t="str">
        <f t="shared" si="16"/>
        <v/>
      </c>
      <c r="Z38" s="22" t="str">
        <f t="shared" si="17"/>
        <v>ジュニア名を入力してください</v>
      </c>
      <c r="AA38" s="22" t="str">
        <f t="shared" si="2"/>
        <v>選手2:選手名を入力してください</v>
      </c>
      <c r="AB38" s="22" t="str">
        <f t="shared" si="3"/>
        <v>選手2:選手名は空文字で区切ってください</v>
      </c>
      <c r="AC38" s="22" t="str">
        <f t="shared" si="4"/>
        <v>選手2:ふりがなを入力してください</v>
      </c>
      <c r="AD38" s="22" t="str">
        <f t="shared" si="5"/>
        <v>選手2:ふりがなは空文字で区切ってください</v>
      </c>
      <c r="AE38" s="22" t="str">
        <f t="shared" si="6"/>
        <v>選手2:学年を選択してください</v>
      </c>
      <c r="AF38" s="22" t="str">
        <f t="shared" si="7"/>
        <v/>
      </c>
      <c r="AG38" s="22" t="str">
        <f t="shared" si="8"/>
        <v>選手2:ジュニア名を入力してください</v>
      </c>
      <c r="AH38" s="18"/>
      <c r="AI38" s="18"/>
      <c r="AJ38" s="18"/>
    </row>
    <row r="39" spans="2:36" ht="25.5" customHeight="1" x14ac:dyDescent="0.15">
      <c r="B39" s="15">
        <v>36</v>
      </c>
      <c r="C39" s="42"/>
      <c r="D39" s="43"/>
      <c r="E39" s="43"/>
      <c r="F39" s="44"/>
      <c r="G39" s="55"/>
      <c r="H39" s="43"/>
      <c r="I39" s="43"/>
      <c r="J39" s="44"/>
      <c r="K39" s="55"/>
      <c r="L39" s="11"/>
      <c r="M39" s="52" t="str" cm="1">
        <f t="array" ref="M39">_xlfn.IFS(Q39="","",R39&lt;&gt;"",R39,T39&lt;&gt;"",T39,U39&lt;&gt;"",U39,V39&lt;&gt;"",V39,W39&lt;&gt;"",W39,X39&lt;&gt;"",X39,Y39&lt;&gt;"",Y39,Z39&lt;&gt;"",Z39,AA39&lt;&gt;"",AA39,AB39&lt;&gt;"",AB39,AC39&lt;&gt;"",AC39,AD39&lt;&gt;"",AD39,AE39&lt;&gt;"",AE39,AF39&lt;&gt;"",AF39,AG39&lt;&gt;"",AG39,TRUE,"OK")</f>
        <v/>
      </c>
      <c r="N39" s="18"/>
      <c r="O39" s="18" t="str">
        <f t="shared" si="18"/>
        <v/>
      </c>
      <c r="P39" s="18"/>
      <c r="Q39" s="22" t="str">
        <f t="shared" si="19"/>
        <v/>
      </c>
      <c r="R39" s="22" t="str">
        <f t="shared" si="0"/>
        <v>種目を選択してください</v>
      </c>
      <c r="S39" s="22" t="str">
        <f t="shared" si="1"/>
        <v/>
      </c>
      <c r="T39" s="22" t="str">
        <f t="shared" si="11"/>
        <v>選手名を入力してください</v>
      </c>
      <c r="U39" s="22" t="str">
        <f t="shared" si="12"/>
        <v>選手名は空文字で区切ってください</v>
      </c>
      <c r="V39" s="22" t="str">
        <f t="shared" si="13"/>
        <v>ふりがなを入力してください</v>
      </c>
      <c r="W39" s="22" t="str">
        <f t="shared" si="14"/>
        <v>ふりがなは空文字で区切ってください</v>
      </c>
      <c r="X39" s="22" t="str">
        <f t="shared" si="15"/>
        <v>学年を入力してください</v>
      </c>
      <c r="Y39" s="22" t="str">
        <f t="shared" si="16"/>
        <v/>
      </c>
      <c r="Z39" s="22" t="str">
        <f t="shared" si="17"/>
        <v>ジュニア名を入力してください</v>
      </c>
      <c r="AA39" s="22" t="str">
        <f t="shared" si="2"/>
        <v>選手2:選手名を入力してください</v>
      </c>
      <c r="AB39" s="22" t="str">
        <f t="shared" si="3"/>
        <v>選手2:選手名は空文字で区切ってください</v>
      </c>
      <c r="AC39" s="22" t="str">
        <f t="shared" si="4"/>
        <v>選手2:ふりがなを入力してください</v>
      </c>
      <c r="AD39" s="22" t="str">
        <f t="shared" si="5"/>
        <v>選手2:ふりがなは空文字で区切ってください</v>
      </c>
      <c r="AE39" s="22" t="str">
        <f t="shared" si="6"/>
        <v>選手2:学年を選択してください</v>
      </c>
      <c r="AF39" s="22" t="str">
        <f t="shared" si="7"/>
        <v/>
      </c>
      <c r="AG39" s="22" t="str">
        <f t="shared" si="8"/>
        <v>選手2:ジュニア名を入力してください</v>
      </c>
      <c r="AH39" s="18"/>
      <c r="AI39" s="18"/>
      <c r="AJ39" s="18"/>
    </row>
    <row r="40" spans="2:36" ht="25.5" customHeight="1" x14ac:dyDescent="0.15">
      <c r="B40" s="15">
        <v>37</v>
      </c>
      <c r="C40" s="42"/>
      <c r="D40" s="43"/>
      <c r="E40" s="43"/>
      <c r="F40" s="44"/>
      <c r="G40" s="55"/>
      <c r="H40" s="43"/>
      <c r="I40" s="43"/>
      <c r="J40" s="44"/>
      <c r="K40" s="55"/>
      <c r="L40" s="11"/>
      <c r="M40" s="52" t="str" cm="1">
        <f t="array" ref="M40">_xlfn.IFS(Q40="","",R40&lt;&gt;"",R40,T40&lt;&gt;"",T40,U40&lt;&gt;"",U40,V40&lt;&gt;"",V40,W40&lt;&gt;"",W40,X40&lt;&gt;"",X40,Y40&lt;&gt;"",Y40,Z40&lt;&gt;"",Z40,AA40&lt;&gt;"",AA40,AB40&lt;&gt;"",AB40,AC40&lt;&gt;"",AC40,AD40&lt;&gt;"",AD40,AE40&lt;&gt;"",AE40,AF40&lt;&gt;"",AF40,AG40&lt;&gt;"",AG40,TRUE,"OK")</f>
        <v/>
      </c>
      <c r="N40" s="18"/>
      <c r="O40" s="18" t="str">
        <f t="shared" si="18"/>
        <v/>
      </c>
      <c r="P40" s="18"/>
      <c r="Q40" s="22" t="str">
        <f t="shared" si="19"/>
        <v/>
      </c>
      <c r="R40" s="22" t="str">
        <f t="shared" si="0"/>
        <v>種目を選択してください</v>
      </c>
      <c r="S40" s="22" t="str">
        <f t="shared" si="1"/>
        <v/>
      </c>
      <c r="T40" s="22" t="str">
        <f t="shared" si="11"/>
        <v>選手名を入力してください</v>
      </c>
      <c r="U40" s="22" t="str">
        <f t="shared" si="12"/>
        <v>選手名は空文字で区切ってください</v>
      </c>
      <c r="V40" s="22" t="str">
        <f t="shared" si="13"/>
        <v>ふりがなを入力してください</v>
      </c>
      <c r="W40" s="22" t="str">
        <f t="shared" si="14"/>
        <v>ふりがなは空文字で区切ってください</v>
      </c>
      <c r="X40" s="22" t="str">
        <f t="shared" si="15"/>
        <v>学年を入力してください</v>
      </c>
      <c r="Y40" s="22" t="str">
        <f t="shared" si="16"/>
        <v/>
      </c>
      <c r="Z40" s="22" t="str">
        <f t="shared" si="17"/>
        <v>ジュニア名を入力してください</v>
      </c>
      <c r="AA40" s="22" t="str">
        <f t="shared" si="2"/>
        <v>選手2:選手名を入力してください</v>
      </c>
      <c r="AB40" s="22" t="str">
        <f t="shared" si="3"/>
        <v>選手2:選手名は空文字で区切ってください</v>
      </c>
      <c r="AC40" s="22" t="str">
        <f t="shared" si="4"/>
        <v>選手2:ふりがなを入力してください</v>
      </c>
      <c r="AD40" s="22" t="str">
        <f t="shared" si="5"/>
        <v>選手2:ふりがなは空文字で区切ってください</v>
      </c>
      <c r="AE40" s="22" t="str">
        <f t="shared" si="6"/>
        <v>選手2:学年を選択してください</v>
      </c>
      <c r="AF40" s="22" t="str">
        <f t="shared" si="7"/>
        <v/>
      </c>
      <c r="AG40" s="22" t="str">
        <f t="shared" si="8"/>
        <v>選手2:ジュニア名を入力してください</v>
      </c>
      <c r="AH40" s="18"/>
      <c r="AI40" s="18"/>
      <c r="AJ40" s="18"/>
    </row>
    <row r="41" spans="2:36" ht="25.5" customHeight="1" x14ac:dyDescent="0.15">
      <c r="B41" s="15">
        <v>38</v>
      </c>
      <c r="C41" s="42"/>
      <c r="D41" s="43"/>
      <c r="E41" s="43"/>
      <c r="F41" s="44"/>
      <c r="G41" s="55"/>
      <c r="H41" s="43"/>
      <c r="I41" s="43"/>
      <c r="J41" s="44"/>
      <c r="K41" s="55"/>
      <c r="L41" s="11"/>
      <c r="M41" s="52" t="str" cm="1">
        <f t="array" ref="M41">_xlfn.IFS(Q41="","",R41&lt;&gt;"",R41,T41&lt;&gt;"",T41,U41&lt;&gt;"",U41,V41&lt;&gt;"",V41,W41&lt;&gt;"",W41,X41&lt;&gt;"",X41,Y41&lt;&gt;"",Y41,Z41&lt;&gt;"",Z41,AA41&lt;&gt;"",AA41,AB41&lt;&gt;"",AB41,AC41&lt;&gt;"",AC41,AD41&lt;&gt;"",AD41,AE41&lt;&gt;"",AE41,AF41&lt;&gt;"",AF41,AG41&lt;&gt;"",AG41,TRUE,"OK")</f>
        <v/>
      </c>
      <c r="N41" s="18"/>
      <c r="O41" s="18" t="str">
        <f t="shared" si="18"/>
        <v/>
      </c>
      <c r="P41" s="18"/>
      <c r="Q41" s="22" t="str">
        <f t="shared" si="19"/>
        <v/>
      </c>
      <c r="R41" s="22" t="str">
        <f t="shared" si="0"/>
        <v>種目を選択してください</v>
      </c>
      <c r="S41" s="22" t="str">
        <f t="shared" si="1"/>
        <v/>
      </c>
      <c r="T41" s="22" t="str">
        <f t="shared" si="11"/>
        <v>選手名を入力してください</v>
      </c>
      <c r="U41" s="22" t="str">
        <f t="shared" si="12"/>
        <v>選手名は空文字で区切ってください</v>
      </c>
      <c r="V41" s="22" t="str">
        <f t="shared" si="13"/>
        <v>ふりがなを入力してください</v>
      </c>
      <c r="W41" s="22" t="str">
        <f t="shared" si="14"/>
        <v>ふりがなは空文字で区切ってください</v>
      </c>
      <c r="X41" s="22" t="str">
        <f t="shared" si="15"/>
        <v>学年を入力してください</v>
      </c>
      <c r="Y41" s="22" t="str">
        <f t="shared" si="16"/>
        <v/>
      </c>
      <c r="Z41" s="22" t="str">
        <f t="shared" si="17"/>
        <v>ジュニア名を入力してください</v>
      </c>
      <c r="AA41" s="22" t="str">
        <f t="shared" si="2"/>
        <v>選手2:選手名を入力してください</v>
      </c>
      <c r="AB41" s="22" t="str">
        <f t="shared" si="3"/>
        <v>選手2:選手名は空文字で区切ってください</v>
      </c>
      <c r="AC41" s="22" t="str">
        <f t="shared" si="4"/>
        <v>選手2:ふりがなを入力してください</v>
      </c>
      <c r="AD41" s="22" t="str">
        <f t="shared" si="5"/>
        <v>選手2:ふりがなは空文字で区切ってください</v>
      </c>
      <c r="AE41" s="22" t="str">
        <f t="shared" si="6"/>
        <v>選手2:学年を選択してください</v>
      </c>
      <c r="AF41" s="22" t="str">
        <f t="shared" si="7"/>
        <v/>
      </c>
      <c r="AG41" s="22" t="str">
        <f t="shared" si="8"/>
        <v>選手2:ジュニア名を入力してください</v>
      </c>
      <c r="AH41" s="18"/>
      <c r="AI41" s="18"/>
      <c r="AJ41" s="18"/>
    </row>
    <row r="42" spans="2:36" ht="25.5" customHeight="1" x14ac:dyDescent="0.15">
      <c r="B42" s="15">
        <v>39</v>
      </c>
      <c r="C42" s="42"/>
      <c r="D42" s="43"/>
      <c r="E42" s="43"/>
      <c r="F42" s="44"/>
      <c r="G42" s="55"/>
      <c r="H42" s="43"/>
      <c r="I42" s="43"/>
      <c r="J42" s="44"/>
      <c r="K42" s="55"/>
      <c r="L42" s="11"/>
      <c r="M42" s="52" t="str" cm="1">
        <f t="array" ref="M42">_xlfn.IFS(Q42="","",R42&lt;&gt;"",R42,T42&lt;&gt;"",T42,U42&lt;&gt;"",U42,V42&lt;&gt;"",V42,W42&lt;&gt;"",W42,X42&lt;&gt;"",X42,Y42&lt;&gt;"",Y42,Z42&lt;&gt;"",Z42,AA42&lt;&gt;"",AA42,AB42&lt;&gt;"",AB42,AC42&lt;&gt;"",AC42,AD42&lt;&gt;"",AD42,AE42&lt;&gt;"",AE42,AF42&lt;&gt;"",AF42,AG42&lt;&gt;"",AG42,TRUE,"OK")</f>
        <v/>
      </c>
      <c r="N42" s="18"/>
      <c r="O42" s="18" t="str">
        <f t="shared" si="18"/>
        <v/>
      </c>
      <c r="P42" s="18"/>
      <c r="Q42" s="22" t="str">
        <f t="shared" si="19"/>
        <v/>
      </c>
      <c r="R42" s="22" t="str">
        <f t="shared" si="0"/>
        <v>種目を選択してください</v>
      </c>
      <c r="S42" s="22" t="str">
        <f t="shared" si="1"/>
        <v/>
      </c>
      <c r="T42" s="22" t="str">
        <f t="shared" si="11"/>
        <v>選手名を入力してください</v>
      </c>
      <c r="U42" s="22" t="str">
        <f t="shared" si="12"/>
        <v>選手名は空文字で区切ってください</v>
      </c>
      <c r="V42" s="22" t="str">
        <f t="shared" si="13"/>
        <v>ふりがなを入力してください</v>
      </c>
      <c r="W42" s="22" t="str">
        <f t="shared" si="14"/>
        <v>ふりがなは空文字で区切ってください</v>
      </c>
      <c r="X42" s="22" t="str">
        <f t="shared" si="15"/>
        <v>学年を入力してください</v>
      </c>
      <c r="Y42" s="22" t="str">
        <f t="shared" si="16"/>
        <v/>
      </c>
      <c r="Z42" s="22" t="str">
        <f t="shared" si="17"/>
        <v>ジュニア名を入力してください</v>
      </c>
      <c r="AA42" s="22" t="str">
        <f t="shared" si="2"/>
        <v>選手2:選手名を入力してください</v>
      </c>
      <c r="AB42" s="22" t="str">
        <f t="shared" si="3"/>
        <v>選手2:選手名は空文字で区切ってください</v>
      </c>
      <c r="AC42" s="22" t="str">
        <f t="shared" si="4"/>
        <v>選手2:ふりがなを入力してください</v>
      </c>
      <c r="AD42" s="22" t="str">
        <f t="shared" si="5"/>
        <v>選手2:ふりがなは空文字で区切ってください</v>
      </c>
      <c r="AE42" s="22" t="str">
        <f t="shared" si="6"/>
        <v>選手2:学年を選択してください</v>
      </c>
      <c r="AF42" s="22" t="str">
        <f t="shared" si="7"/>
        <v/>
      </c>
      <c r="AG42" s="22" t="str">
        <f t="shared" si="8"/>
        <v>選手2:ジュニア名を入力してください</v>
      </c>
      <c r="AH42" s="18"/>
      <c r="AI42" s="18"/>
      <c r="AJ42" s="18"/>
    </row>
    <row r="43" spans="2:36" ht="25.5" customHeight="1" thickBot="1" x14ac:dyDescent="0.2">
      <c r="B43" s="16">
        <v>40</v>
      </c>
      <c r="C43" s="45"/>
      <c r="D43" s="46"/>
      <c r="E43" s="46"/>
      <c r="F43" s="47"/>
      <c r="G43" s="56"/>
      <c r="H43" s="46"/>
      <c r="I43" s="46"/>
      <c r="J43" s="47"/>
      <c r="K43" s="56"/>
      <c r="L43" s="11"/>
      <c r="M43" s="53" t="str" cm="1">
        <f t="array" ref="M43">_xlfn.IFS(Q43="","",R43&lt;&gt;"",R43,T43&lt;&gt;"",T43,U43&lt;&gt;"",U43,V43&lt;&gt;"",V43,W43&lt;&gt;"",W43,X43&lt;&gt;"",X43,Y43&lt;&gt;"",Y43,Z43&lt;&gt;"",Z43,AA43&lt;&gt;"",AA43,AB43&lt;&gt;"",AB43,AC43&lt;&gt;"",AC43,AD43&lt;&gt;"",AD43,AE43&lt;&gt;"",AE43,AF43&lt;&gt;"",AF43,AG43&lt;&gt;"",AG43,TRUE,"OK")</f>
        <v/>
      </c>
      <c r="N43" s="18"/>
      <c r="O43" s="18" t="str">
        <f t="shared" si="9"/>
        <v/>
      </c>
      <c r="P43" s="18"/>
      <c r="Q43" s="22" t="str">
        <f t="shared" si="10"/>
        <v/>
      </c>
      <c r="R43" s="22" t="str">
        <f t="shared" si="0"/>
        <v>種目を選択してください</v>
      </c>
      <c r="S43" s="22" t="str">
        <f t="shared" si="1"/>
        <v/>
      </c>
      <c r="T43" s="22" t="str">
        <f t="shared" si="11"/>
        <v>選手名を入力してください</v>
      </c>
      <c r="U43" s="22" t="str">
        <f t="shared" si="12"/>
        <v>選手名は空文字で区切ってください</v>
      </c>
      <c r="V43" s="22" t="str">
        <f t="shared" si="13"/>
        <v>ふりがなを入力してください</v>
      </c>
      <c r="W43" s="22" t="str">
        <f t="shared" si="14"/>
        <v>ふりがなは空文字で区切ってください</v>
      </c>
      <c r="X43" s="22" t="str">
        <f t="shared" si="15"/>
        <v>学年を入力してください</v>
      </c>
      <c r="Y43" s="22" t="str">
        <f t="shared" si="16"/>
        <v/>
      </c>
      <c r="Z43" s="22" t="str">
        <f t="shared" si="17"/>
        <v>ジュニア名を入力してください</v>
      </c>
      <c r="AA43" s="22" t="str">
        <f t="shared" si="2"/>
        <v>選手2:選手名を入力してください</v>
      </c>
      <c r="AB43" s="22" t="str">
        <f t="shared" si="3"/>
        <v>選手2:選手名は空文字で区切ってください</v>
      </c>
      <c r="AC43" s="22" t="str">
        <f t="shared" si="4"/>
        <v>選手2:ふりがなを入力してください</v>
      </c>
      <c r="AD43" s="22" t="str">
        <f t="shared" si="5"/>
        <v>選手2:ふりがなは空文字で区切ってください</v>
      </c>
      <c r="AE43" s="22" t="str">
        <f t="shared" si="6"/>
        <v>選手2:学年を選択してください</v>
      </c>
      <c r="AF43" s="22" t="str">
        <f t="shared" si="7"/>
        <v/>
      </c>
      <c r="AG43" s="22" t="str">
        <f t="shared" si="8"/>
        <v>選手2:ジュニア名を入力してください</v>
      </c>
      <c r="AH43" s="18"/>
      <c r="AI43" s="18"/>
      <c r="AJ43" s="18"/>
    </row>
    <row r="44" spans="2:36" x14ac:dyDescent="0.15"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</row>
    <row r="45" spans="2:36" x14ac:dyDescent="0.15"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</row>
    <row r="46" spans="2:36" x14ac:dyDescent="0.15">
      <c r="Q46" s="18"/>
      <c r="R46" s="18"/>
      <c r="S46" s="18"/>
      <c r="T46" s="18"/>
      <c r="U46" s="18"/>
      <c r="V46" s="18"/>
      <c r="X46" s="18"/>
      <c r="Y46" s="18"/>
      <c r="Z46" s="18"/>
      <c r="AA46" s="18"/>
      <c r="AB46" s="18"/>
      <c r="AC46" s="18"/>
      <c r="AE46" s="18"/>
      <c r="AF46" s="18"/>
      <c r="AG46" s="18"/>
      <c r="AH46" s="18"/>
      <c r="AI46" s="18"/>
    </row>
  </sheetData>
  <sheetProtection algorithmName="SHA-512" hashValue="7nFubGJL49s3GLRFI7Lmwmr8U3EpbOQJtYCKqRQwEstpGWnaiwRWXorNzidNTtEry8ggIuMO4YyipVa+PEfuwA==" saltValue="XtOfxVxHlb8MrGbnCppJew==" spinCount="100000" sheet="1" objects="1" scenarios="1"/>
  <mergeCells count="1">
    <mergeCell ref="B2:D2"/>
  </mergeCells>
  <phoneticPr fontId="1"/>
  <conditionalFormatting sqref="C4:C43">
    <cfRule type="expression" dxfId="4" priority="2">
      <formula>RIGHT($C4,1)="女"</formula>
    </cfRule>
    <cfRule type="expression" dxfId="3" priority="3">
      <formula>RIGHT($C4,1)="男"</formula>
    </cfRule>
  </conditionalFormatting>
  <conditionalFormatting sqref="C4:K43">
    <cfRule type="expression" dxfId="2" priority="1">
      <formula>TRIM(C4)=""</formula>
    </cfRule>
  </conditionalFormatting>
  <conditionalFormatting sqref="B4:B43">
    <cfRule type="expression" dxfId="1" priority="4">
      <formula>AND($M4&lt;&gt;"",$M4&lt;&gt;"OK")</formula>
    </cfRule>
  </conditionalFormatting>
  <conditionalFormatting sqref="M4:M43">
    <cfRule type="expression" dxfId="0" priority="5">
      <formula>$M4="OK"</formula>
    </cfRule>
  </conditionalFormatting>
  <dataValidations count="3">
    <dataValidation type="list" allowBlank="1" showInputMessage="1" showErrorMessage="1" sqref="C4:C43">
      <formula1>競技種目</formula1>
    </dataValidation>
    <dataValidation type="list" allowBlank="1" showInputMessage="1" showErrorMessage="1" error="学年は１～６を選択" sqref="F4 J4">
      <formula1>学年</formula1>
    </dataValidation>
    <dataValidation type="list" allowBlank="1" showInputMessage="1" showErrorMessage="1" sqref="J5:J43 F5:F43">
      <formula1>学年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23</vt:i4>
      </vt:variant>
    </vt:vector>
  </HeadingPairs>
  <TitlesOfParts>
    <vt:vector size="27" baseType="lpstr">
      <vt:lpstr>データ</vt:lpstr>
      <vt:lpstr>確認</vt:lpstr>
      <vt:lpstr>申込書(シングルス)</vt:lpstr>
      <vt:lpstr>申込書(ダブルス)</vt:lpstr>
      <vt:lpstr>ERR空文字要求</vt:lpstr>
      <vt:lpstr>ERR参加種目</vt:lpstr>
      <vt:lpstr>ERR選択要求</vt:lpstr>
      <vt:lpstr>ERR入力要求</vt:lpstr>
      <vt:lpstr>ERR必須入力</vt:lpstr>
      <vt:lpstr>IDジュニア名</vt:lpstr>
      <vt:lpstr>IDふりがな</vt:lpstr>
      <vt:lpstr>ID学年</vt:lpstr>
      <vt:lpstr>ID参加種目</vt:lpstr>
      <vt:lpstr>ID選手名</vt:lpstr>
      <vt:lpstr>オープン参加</vt:lpstr>
      <vt:lpstr>シングルスOKNG</vt:lpstr>
      <vt:lpstr>シングルス種目</vt:lpstr>
      <vt:lpstr>ダブルスOKNG</vt:lpstr>
      <vt:lpstr>ダブルス種目</vt:lpstr>
      <vt:lpstr>チーム種別</vt:lpstr>
      <vt:lpstr>学年</vt:lpstr>
      <vt:lpstr>競技種目</vt:lpstr>
      <vt:lpstr>競技種目学年</vt:lpstr>
      <vt:lpstr>区切文字</vt:lpstr>
      <vt:lpstr>種目</vt:lpstr>
      <vt:lpstr>成績</vt:lpstr>
      <vt:lpstr>成績４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kyougi</cp:lastModifiedBy>
  <dcterms:created xsi:type="dcterms:W3CDTF">2018-09-09T10:18:18Z</dcterms:created>
  <dcterms:modified xsi:type="dcterms:W3CDTF">2025-06-07T07:02:09Z</dcterms:modified>
</cp:coreProperties>
</file>