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0423aff15eb57ee1/ドキュメント/badminton/ジュニア連盟/40.石川全小/6.【夏の陣山の日】ABC形式/申込書/"/>
    </mc:Choice>
  </mc:AlternateContent>
  <xr:revisionPtr revIDLastSave="1548" documentId="11_9C75EABD0EA407E5966BB0239D6B6F52A67BCA95" xr6:coauthVersionLast="47" xr6:coauthVersionMax="47" xr10:uidLastSave="{12E5204F-85C1-4826-B8FF-3675AE5BEBA7}"/>
  <workbookProtection workbookAlgorithmName="SHA-512" workbookHashValue="iytv8PfL56IXyqUglSe1MsmMfVxtBFkmt5c1VYoSPn1T5gzK/7ncVaBSumJe8bfDbAJ1bi7KKupG43COHP4ajg==" workbookSaltValue="7EmxMnSvac9Fb+MzQ6JgoQ==" workbookSpinCount="100000" lockStructure="1"/>
  <bookViews>
    <workbookView xWindow="-108" yWindow="-108" windowWidth="23256" windowHeight="12456" firstSheet="1" activeTab="1" xr2:uid="{00000000-000D-0000-FFFF-FFFF00000000}"/>
  </bookViews>
  <sheets>
    <sheet name="データ" sheetId="39" state="hidden" r:id="rId1"/>
    <sheet name="申込書共通情報" sheetId="8" r:id="rId2"/>
    <sheet name="監督コーチ" sheetId="43" r:id="rId3"/>
    <sheet name="選手" sheetId="38" r:id="rId4"/>
  </sheets>
  <definedNames>
    <definedName name="ERRふりがな区切">データ!$B$32</definedName>
    <definedName name="ERRふりがな未入力">データ!$B$31</definedName>
    <definedName name="ERR学年">データ!$B$33</definedName>
    <definedName name="ERR監督コーチ未選択">データ!$B$36</definedName>
    <definedName name="ERR種目未選択">データ!$B$35</definedName>
    <definedName name="ERR審判資格">データ!$B$37</definedName>
    <definedName name="ERR選手区切">データ!$B$30</definedName>
    <definedName name="ERR選手未入力">データ!$B$29</definedName>
    <definedName name="ERR大会成績未選択">データ!$B$38</definedName>
    <definedName name="ERR登録番号">データ!$B$34</definedName>
    <definedName name="ERR必須入力">データ!$B$28</definedName>
    <definedName name="オープン参加">データ!$B$15:$B$15</definedName>
    <definedName name="チーム種別">データ!$B$17:$B$23</definedName>
    <definedName name="学年">データ!$B$5:$B$12</definedName>
    <definedName name="学年変換">データ!$B$5:$C$12</definedName>
    <definedName name="監督コーチ">データ!$B$57:$B$58</definedName>
    <definedName name="競技種目">データ!$B$40:$B$45</definedName>
    <definedName name="競技種目上限学年">データ!$B$40:$C$45</definedName>
    <definedName name="区切文字">データ!$B$25:$B$26</definedName>
    <definedName name="種目">データ!$B$2:$B$3</definedName>
    <definedName name="審判資格">データ!$B$52:$B$55</definedName>
    <definedName name="成績">データ!$B$47:$B$50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4" i="38" l="1"/>
  <c r="N4" i="38"/>
  <c r="O4" i="38"/>
  <c r="P4" i="38"/>
  <c r="Q4" i="38"/>
  <c r="S4" i="38"/>
  <c r="T4" i="38"/>
  <c r="U4" i="38"/>
  <c r="V4" i="38"/>
  <c r="W4" i="38" a="1"/>
  <c r="W4" i="38"/>
  <c r="X4" i="38"/>
  <c r="Y4" i="38" a="1"/>
  <c r="Y4" i="38"/>
  <c r="Z4" i="38"/>
  <c r="AA4" i="38"/>
  <c r="AB4" i="38"/>
  <c r="AE4" i="38"/>
  <c r="AF4" i="38"/>
  <c r="AG4" i="38"/>
  <c r="AH4" i="38"/>
  <c r="AI4" i="38"/>
  <c r="M5" i="38"/>
  <c r="N5" i="38"/>
  <c r="O5" i="38"/>
  <c r="P5" i="38"/>
  <c r="Q5" i="38"/>
  <c r="S5" i="38"/>
  <c r="T5" i="38"/>
  <c r="U5" i="38"/>
  <c r="V5" i="38"/>
  <c r="W5" i="38" a="1"/>
  <c r="W5" i="38"/>
  <c r="X5" i="38"/>
  <c r="Y5" i="38" a="1"/>
  <c r="Y5" i="38"/>
  <c r="Z5" i="38"/>
  <c r="AA5" i="38"/>
  <c r="AB5" i="38"/>
  <c r="AE5" i="38"/>
  <c r="AF5" i="38"/>
  <c r="AG5" i="38"/>
  <c r="AH5" i="38"/>
  <c r="AI5" i="38"/>
  <c r="M6" i="38"/>
  <c r="N6" i="38"/>
  <c r="O6" i="38"/>
  <c r="P6" i="38"/>
  <c r="Q6" i="38"/>
  <c r="T6" i="38"/>
  <c r="U6" i="38"/>
  <c r="X6" i="38"/>
  <c r="Y6" i="38" a="1"/>
  <c r="Z6" i="38"/>
  <c r="AA6" i="38"/>
  <c r="AB6" i="38"/>
  <c r="M7" i="38"/>
  <c r="N7" i="38"/>
  <c r="O7" i="38"/>
  <c r="P7" i="38"/>
  <c r="Q7" i="38"/>
  <c r="S7" i="38"/>
  <c r="T7" i="38"/>
  <c r="U7" i="38"/>
  <c r="V7" i="38"/>
  <c r="W7" i="38" a="1"/>
  <c r="W7" i="38"/>
  <c r="X7" i="38"/>
  <c r="Y7" i="38" a="1"/>
  <c r="Y7" i="38"/>
  <c r="Z7" i="38"/>
  <c r="AA7" i="38"/>
  <c r="AB7" i="38"/>
  <c r="AE7" i="38"/>
  <c r="AF7" i="38"/>
  <c r="AG7" i="38"/>
  <c r="AH7" i="38"/>
  <c r="AI7" i="38"/>
  <c r="M8" i="38"/>
  <c r="N8" i="38"/>
  <c r="O8" i="38"/>
  <c r="P8" i="38"/>
  <c r="Q8" i="38"/>
  <c r="S8" i="38"/>
  <c r="T8" i="38"/>
  <c r="U8" i="38"/>
  <c r="V8" i="38"/>
  <c r="W8" i="38" a="1"/>
  <c r="W8" i="38"/>
  <c r="X8" i="38"/>
  <c r="Y8" i="38" a="1"/>
  <c r="Y8" i="38"/>
  <c r="Z8" i="38"/>
  <c r="AA8" i="38"/>
  <c r="AB8" i="38"/>
  <c r="AE8" i="38"/>
  <c r="AF8" i="38"/>
  <c r="AG8" i="38"/>
  <c r="M9" i="38"/>
  <c r="N9" i="38"/>
  <c r="O9" i="38"/>
  <c r="P9" i="38"/>
  <c r="Q9" i="38"/>
  <c r="T9" i="38"/>
  <c r="U9" i="38"/>
  <c r="V9" i="38"/>
  <c r="W9" i="38" a="1"/>
  <c r="W9" i="38"/>
  <c r="X9" i="38"/>
  <c r="Y9" i="38" a="1"/>
  <c r="Y9" i="38"/>
  <c r="Z9" i="38"/>
  <c r="AA9" i="38"/>
  <c r="M10" i="38"/>
  <c r="N10" i="38"/>
  <c r="O10" i="38"/>
  <c r="P10" i="38"/>
  <c r="Q10" i="38"/>
  <c r="S10" i="38"/>
  <c r="T10" i="38"/>
  <c r="U10" i="38"/>
  <c r="V10" i="38"/>
  <c r="W10" i="38" a="1"/>
  <c r="W10" i="38"/>
  <c r="X10" i="38"/>
  <c r="Y10" i="38" a="1"/>
  <c r="Y10" i="38"/>
  <c r="Z10" i="38"/>
  <c r="AA10" i="38"/>
  <c r="AB10" i="38"/>
  <c r="AE10" i="38"/>
  <c r="AF10" i="38"/>
  <c r="AG10" i="38"/>
  <c r="AH10" i="38"/>
  <c r="AI10" i="38"/>
  <c r="M11" i="38"/>
  <c r="N11" i="38"/>
  <c r="O11" i="38"/>
  <c r="P11" i="38"/>
  <c r="Q11" i="38"/>
  <c r="S11" i="38"/>
  <c r="T11" i="38"/>
  <c r="U11" i="38"/>
  <c r="V11" i="38"/>
  <c r="W11" i="38" a="1"/>
  <c r="W11" i="38"/>
  <c r="X11" i="38"/>
  <c r="Y11" i="38" a="1"/>
  <c r="Y11" i="38"/>
  <c r="Z11" i="38"/>
  <c r="AA11" i="38"/>
  <c r="AB11" i="38"/>
  <c r="AE11" i="38"/>
  <c r="AF11" i="38"/>
  <c r="AG11" i="38"/>
  <c r="AH11" i="38"/>
  <c r="AI11" i="38"/>
  <c r="M12" i="38"/>
  <c r="N12" i="38"/>
  <c r="O12" i="38"/>
  <c r="P12" i="38"/>
  <c r="Q12" i="38"/>
  <c r="S12" i="38"/>
  <c r="T12" i="38"/>
  <c r="U12" i="38"/>
  <c r="V12" i="38"/>
  <c r="W12" i="38" a="1"/>
  <c r="W12" i="38"/>
  <c r="X12" i="38"/>
  <c r="Y12" i="38" a="1"/>
  <c r="Y12" i="38"/>
  <c r="Z12" i="38"/>
  <c r="AA12" i="38"/>
  <c r="AB12" i="38"/>
  <c r="AE12" i="38"/>
  <c r="AF12" i="38"/>
  <c r="AG12" i="38"/>
  <c r="AH12" i="38"/>
  <c r="AI12" i="38"/>
  <c r="M13" i="38"/>
  <c r="N13" i="38"/>
  <c r="O13" i="38"/>
  <c r="P13" i="38"/>
  <c r="Q13" i="38"/>
  <c r="S13" i="38"/>
  <c r="T13" i="38"/>
  <c r="U13" i="38"/>
  <c r="V13" i="38"/>
  <c r="W13" i="38" a="1"/>
  <c r="X13" i="38"/>
  <c r="Y13" i="38" a="1"/>
  <c r="Z13" i="38"/>
  <c r="AA13" i="38"/>
  <c r="AB13" i="38"/>
  <c r="AE13" i="38"/>
  <c r="M14" i="38"/>
  <c r="N14" i="38"/>
  <c r="O14" i="38"/>
  <c r="P14" i="38"/>
  <c r="Q14" i="38"/>
  <c r="S14" i="38"/>
  <c r="T14" i="38"/>
  <c r="U14" i="38"/>
  <c r="V14" i="38"/>
  <c r="W14" i="38" a="1"/>
  <c r="W14" i="38"/>
  <c r="X14" i="38"/>
  <c r="Y14" i="38" a="1"/>
  <c r="Y14" i="38"/>
  <c r="Z14" i="38"/>
  <c r="AA14" i="38"/>
  <c r="AB14" i="38"/>
  <c r="AE14" i="38"/>
  <c r="AF14" i="38"/>
  <c r="AG14" i="38"/>
  <c r="AH14" i="38"/>
  <c r="AI14" i="38"/>
  <c r="M15" i="38"/>
  <c r="N15" i="38"/>
  <c r="O15" i="38"/>
  <c r="P15" i="38"/>
  <c r="Q15" i="38"/>
  <c r="S15" i="38"/>
  <c r="T15" i="38"/>
  <c r="U15" i="38"/>
  <c r="V15" i="38"/>
  <c r="W15" i="38" a="1"/>
  <c r="W15" i="38"/>
  <c r="X15" i="38"/>
  <c r="Y15" i="38" a="1"/>
  <c r="Y15" i="38"/>
  <c r="Z15" i="38"/>
  <c r="AA15" i="38"/>
  <c r="AB15" i="38"/>
  <c r="AE15" i="38"/>
  <c r="AF15" i="38"/>
  <c r="AG15" i="38"/>
  <c r="AH15" i="38"/>
  <c r="AI15" i="38"/>
  <c r="M16" i="38"/>
  <c r="N16" i="38"/>
  <c r="O16" i="38"/>
  <c r="P16" i="38"/>
  <c r="Q16" i="38"/>
  <c r="S16" i="38"/>
  <c r="T16" i="38"/>
  <c r="U16" i="38"/>
  <c r="V16" i="38"/>
  <c r="W16" i="38" a="1"/>
  <c r="W16" i="38"/>
  <c r="X16" i="38"/>
  <c r="Y16" i="38" a="1"/>
  <c r="Y16" i="38"/>
  <c r="Z16" i="38"/>
  <c r="AA16" i="38"/>
  <c r="AB16" i="38"/>
  <c r="AE16" i="38"/>
  <c r="AF16" i="38"/>
  <c r="AG16" i="38"/>
  <c r="AH16" i="38"/>
  <c r="AI16" i="38"/>
  <c r="M17" i="38"/>
  <c r="N17" i="38"/>
  <c r="O17" i="38"/>
  <c r="P17" i="38"/>
  <c r="Q17" i="38"/>
  <c r="S17" i="38"/>
  <c r="T17" i="38"/>
  <c r="U17" i="38"/>
  <c r="V17" i="38"/>
  <c r="W17" i="38" a="1"/>
  <c r="W17" i="38"/>
  <c r="X17" i="38"/>
  <c r="Y17" i="38" a="1"/>
  <c r="Y17" i="38"/>
  <c r="Z17" i="38"/>
  <c r="AA17" i="38"/>
  <c r="AB17" i="38"/>
  <c r="AE17" i="38"/>
  <c r="AF17" i="38"/>
  <c r="AG17" i="38"/>
  <c r="AH17" i="38"/>
  <c r="AI17" i="38"/>
  <c r="M18" i="38"/>
  <c r="N18" i="38"/>
  <c r="O18" i="38"/>
  <c r="P18" i="38"/>
  <c r="Q18" i="38"/>
  <c r="S18" i="38"/>
  <c r="T18" i="38"/>
  <c r="U18" i="38"/>
  <c r="V18" i="38"/>
  <c r="W18" i="38" a="1"/>
  <c r="W18" i="38"/>
  <c r="X18" i="38"/>
  <c r="Y18" i="38" a="1"/>
  <c r="Y18" i="38"/>
  <c r="Z18" i="38"/>
  <c r="AA18" i="38"/>
  <c r="AB18" i="38"/>
  <c r="AE18" i="38"/>
  <c r="AF18" i="38"/>
  <c r="AG18" i="38"/>
  <c r="AH18" i="38"/>
  <c r="AI18" i="38"/>
  <c r="M19" i="38"/>
  <c r="N19" i="38"/>
  <c r="O19" i="38"/>
  <c r="P19" i="38"/>
  <c r="Q19" i="38"/>
  <c r="S19" i="38"/>
  <c r="T19" i="38"/>
  <c r="U19" i="38"/>
  <c r="V19" i="38"/>
  <c r="W19" i="38" a="1"/>
  <c r="X19" i="38"/>
  <c r="Y19" i="38" a="1"/>
  <c r="Z19" i="38"/>
  <c r="AA19" i="38"/>
  <c r="AB19" i="38"/>
  <c r="AE19" i="38"/>
  <c r="AH19" i="38"/>
  <c r="AI19" i="38"/>
  <c r="M20" i="38"/>
  <c r="N20" i="38"/>
  <c r="O20" i="38"/>
  <c r="P20" i="38"/>
  <c r="Q20" i="38"/>
  <c r="S20" i="38"/>
  <c r="T20" i="38"/>
  <c r="U20" i="38"/>
  <c r="V20" i="38"/>
  <c r="W20" i="38" a="1"/>
  <c r="X20" i="38"/>
  <c r="Y20" i="38" a="1"/>
  <c r="Z20" i="38"/>
  <c r="AA20" i="38"/>
  <c r="AB20" i="38"/>
  <c r="AE20" i="38"/>
  <c r="AH20" i="38"/>
  <c r="AI20" i="38"/>
  <c r="M21" i="38"/>
  <c r="N21" i="38"/>
  <c r="O21" i="38"/>
  <c r="P21" i="38"/>
  <c r="Q21" i="38"/>
  <c r="T21" i="38"/>
  <c r="U21" i="38"/>
  <c r="V21" i="38"/>
  <c r="W21" i="38" a="1"/>
  <c r="X21" i="38"/>
  <c r="Y21" i="38" a="1"/>
  <c r="Z21" i="38"/>
  <c r="AA21" i="38"/>
  <c r="AB21" i="38"/>
  <c r="M22" i="38"/>
  <c r="N22" i="38"/>
  <c r="O22" i="38"/>
  <c r="P22" i="38"/>
  <c r="Q22" i="38"/>
  <c r="S22" i="38"/>
  <c r="T22" i="38"/>
  <c r="U22" i="38"/>
  <c r="V22" i="38"/>
  <c r="W22" i="38" a="1"/>
  <c r="X22" i="38"/>
  <c r="Y22" i="38" a="1"/>
  <c r="Z22" i="38"/>
  <c r="AA22" i="38"/>
  <c r="AB22" i="38"/>
  <c r="AE22" i="38"/>
  <c r="AH22" i="38"/>
  <c r="AI22" i="38"/>
  <c r="Q3" i="38"/>
  <c r="H8" i="8"/>
  <c r="H9" i="8"/>
  <c r="D9" i="8"/>
  <c r="D10" i="8"/>
  <c r="D11" i="8"/>
  <c r="D12" i="8"/>
  <c r="D13" i="8"/>
  <c r="D8" i="8"/>
  <c r="AC4" i="43"/>
  <c r="AC5" i="43"/>
  <c r="AC6" i="43"/>
  <c r="AC7" i="43"/>
  <c r="AC9" i="43"/>
  <c r="AC10" i="43"/>
  <c r="AC11" i="43"/>
  <c r="AC12" i="43"/>
  <c r="S6" i="38" l="1"/>
  <c r="V6" i="38"/>
  <c r="W6" i="38" a="1"/>
  <c r="W6" i="38" s="1"/>
  <c r="Y6" i="38"/>
  <c r="S9" i="38"/>
  <c r="AB9" i="38"/>
  <c r="L4" i="38" a="1"/>
  <c r="L5" i="38" a="1"/>
  <c r="L7" i="38" a="1"/>
  <c r="L8" i="38" a="1"/>
  <c r="W13" i="38"/>
  <c r="AF13" i="38" s="1"/>
  <c r="W19" i="38"/>
  <c r="AF19" i="38" s="1"/>
  <c r="Y19" i="38"/>
  <c r="AG19" i="38" s="1"/>
  <c r="W20" i="38"/>
  <c r="AF20" i="38" s="1"/>
  <c r="Y21" i="38"/>
  <c r="AH8" i="38"/>
  <c r="AI8" i="38"/>
  <c r="L9" i="38" a="1"/>
  <c r="L10" i="38" a="1"/>
  <c r="L11" i="38" a="1"/>
  <c r="L12" i="38" a="1"/>
  <c r="Y13" i="38"/>
  <c r="Y20" i="38"/>
  <c r="AG20" i="38" s="1"/>
  <c r="S21" i="38"/>
  <c r="W21" i="38"/>
  <c r="AG13" i="38"/>
  <c r="AH13" i="38"/>
  <c r="AI13" i="38"/>
  <c r="L14" i="38" a="1"/>
  <c r="L15" i="38" a="1"/>
  <c r="L16" i="38" a="1"/>
  <c r="L17" i="38" a="1"/>
  <c r="L18" i="38" a="1"/>
  <c r="L19" i="38" a="1"/>
  <c r="W22" i="38"/>
  <c r="AF22" i="38" s="1"/>
  <c r="Y22" i="38"/>
  <c r="AG22" i="38" s="1"/>
  <c r="L10" i="43" a="1"/>
  <c r="L11" i="43" a="1"/>
  <c r="S14" i="43"/>
  <c r="N14" i="43" a="1"/>
  <c r="N14" i="43" s="1"/>
  <c r="T14" i="43" s="1"/>
  <c r="Q12" i="43"/>
  <c r="AB12" i="43" s="1"/>
  <c r="P12" i="43"/>
  <c r="O12" i="43"/>
  <c r="Y12" i="43" s="1" a="1"/>
  <c r="Y12" i="43" s="1"/>
  <c r="N12" i="43"/>
  <c r="V12" i="43" s="1"/>
  <c r="M12" i="43"/>
  <c r="T12" i="43" s="1"/>
  <c r="AD11" i="43"/>
  <c r="AB11" i="43"/>
  <c r="T11" i="43"/>
  <c r="Q11" i="43"/>
  <c r="P11" i="43"/>
  <c r="O11" i="43"/>
  <c r="X11" i="43" s="1"/>
  <c r="N11" i="43"/>
  <c r="W11" i="43" s="1" a="1"/>
  <c r="W11" i="43" s="1"/>
  <c r="M11" i="43"/>
  <c r="Y10" i="43" a="1"/>
  <c r="Y10" i="43" s="1"/>
  <c r="Q10" i="43"/>
  <c r="AD10" i="43" s="1"/>
  <c r="P10" i="43"/>
  <c r="Z10" i="43" s="1"/>
  <c r="O10" i="43"/>
  <c r="X10" i="43" s="1"/>
  <c r="N10" i="43"/>
  <c r="M10" i="43"/>
  <c r="T10" i="43" s="1"/>
  <c r="AB9" i="43"/>
  <c r="Q9" i="43"/>
  <c r="P9" i="43"/>
  <c r="O9" i="43"/>
  <c r="X9" i="43" s="1"/>
  <c r="N9" i="43"/>
  <c r="V9" i="43" s="1"/>
  <c r="M9" i="43"/>
  <c r="Y8" i="43" a="1"/>
  <c r="Y8" i="43" s="1"/>
  <c r="W8" i="43" a="1"/>
  <c r="W8" i="43" s="1"/>
  <c r="Q8" i="43"/>
  <c r="P8" i="43"/>
  <c r="O8" i="43"/>
  <c r="X8" i="43" s="1"/>
  <c r="N8" i="43"/>
  <c r="V8" i="43" s="1"/>
  <c r="M8" i="43"/>
  <c r="T7" i="43"/>
  <c r="Q7" i="43"/>
  <c r="AB7" i="43" s="1"/>
  <c r="P7" i="43"/>
  <c r="O7" i="43"/>
  <c r="N7" i="43"/>
  <c r="V7" i="43" s="1"/>
  <c r="M7" i="43"/>
  <c r="Q6" i="43"/>
  <c r="AB6" i="43" s="1"/>
  <c r="P6" i="43"/>
  <c r="Z6" i="43" s="1"/>
  <c r="O6" i="43"/>
  <c r="Y6" i="43" s="1" a="1"/>
  <c r="Y6" i="43" s="1"/>
  <c r="N6" i="43"/>
  <c r="W6" i="43" s="1" a="1"/>
  <c r="W6" i="43" s="1"/>
  <c r="M6" i="43"/>
  <c r="T6" i="43" s="1"/>
  <c r="Y5" i="43" a="1"/>
  <c r="Y5" i="43" s="1"/>
  <c r="Q5" i="43"/>
  <c r="AB5" i="43" s="1"/>
  <c r="P5" i="43"/>
  <c r="Z5" i="43" s="1"/>
  <c r="O5" i="43"/>
  <c r="X5" i="43" s="1"/>
  <c r="N5" i="43"/>
  <c r="W5" i="43" s="1" a="1"/>
  <c r="W5" i="43" s="1"/>
  <c r="M5" i="43"/>
  <c r="Y4" i="43" a="1"/>
  <c r="Y4" i="43" s="1"/>
  <c r="Q4" i="43"/>
  <c r="AD4" i="43" s="1"/>
  <c r="P4" i="43"/>
  <c r="O4" i="43"/>
  <c r="X4" i="43" s="1"/>
  <c r="N4" i="43"/>
  <c r="W4" i="43" s="1" a="1"/>
  <c r="W4" i="43" s="1"/>
  <c r="M4" i="43"/>
  <c r="Q3" i="43"/>
  <c r="P3" i="43"/>
  <c r="O3" i="43"/>
  <c r="N3" i="43"/>
  <c r="V3" i="43" s="1"/>
  <c r="M3" i="43"/>
  <c r="N3" i="38"/>
  <c r="V3" i="38" s="1"/>
  <c r="O3" i="38"/>
  <c r="Y3" i="38" s="1" a="1"/>
  <c r="Y3" i="38" s="1"/>
  <c r="P3" i="38"/>
  <c r="Z3" i="38" s="1"/>
  <c r="M3" i="38"/>
  <c r="T3" i="38" s="1"/>
  <c r="AG6" i="38" l="1"/>
  <c r="AF6" i="38"/>
  <c r="AI6" i="38"/>
  <c r="AH6" i="38"/>
  <c r="AE6" i="38"/>
  <c r="L6" i="38" a="1"/>
  <c r="AI9" i="38"/>
  <c r="AH9" i="38"/>
  <c r="AG9" i="38"/>
  <c r="AF9" i="38"/>
  <c r="AE9" i="38"/>
  <c r="AI21" i="38"/>
  <c r="AF21" i="38"/>
  <c r="AH21" i="38"/>
  <c r="AG21" i="38"/>
  <c r="AE21" i="38"/>
  <c r="L21" i="38" a="1"/>
  <c r="L13" i="38" a="1"/>
  <c r="L22" i="38" a="1"/>
  <c r="L20" i="38" a="1"/>
  <c r="AD8" i="43"/>
  <c r="AC8" i="43"/>
  <c r="AB3" i="43"/>
  <c r="AC3" i="43"/>
  <c r="AD12" i="43"/>
  <c r="C14" i="43"/>
  <c r="AD3" i="43"/>
  <c r="W7" i="43" a="1"/>
  <c r="W7" i="43" s="1"/>
  <c r="AB10" i="43"/>
  <c r="W12" i="43" a="1"/>
  <c r="W12" i="43" s="1"/>
  <c r="V5" i="43"/>
  <c r="AD6" i="43"/>
  <c r="AB8" i="43"/>
  <c r="S10" i="43"/>
  <c r="AE10" i="43" s="1"/>
  <c r="V11" i="43"/>
  <c r="T3" i="43"/>
  <c r="AD7" i="43"/>
  <c r="Y11" i="43" a="1"/>
  <c r="Y11" i="43" s="1"/>
  <c r="Z9" i="43"/>
  <c r="S4" i="43"/>
  <c r="Z7" i="43"/>
  <c r="AH10" i="43"/>
  <c r="Z3" i="43"/>
  <c r="AG4" i="43"/>
  <c r="AG10" i="43"/>
  <c r="Y3" i="43" a="1"/>
  <c r="Y3" i="43" s="1"/>
  <c r="X3" i="43"/>
  <c r="W9" i="43" a="1"/>
  <c r="W9" i="43" s="1"/>
  <c r="W3" i="43" a="1"/>
  <c r="W3" i="43" s="1"/>
  <c r="S3" i="43"/>
  <c r="T4" i="43"/>
  <c r="S9" i="43"/>
  <c r="V4" i="43"/>
  <c r="T5" i="43"/>
  <c r="S5" i="43"/>
  <c r="L5" i="43" s="1" a="1"/>
  <c r="AD5" i="43"/>
  <c r="S7" i="43"/>
  <c r="L7" i="43" s="1" a="1"/>
  <c r="T8" i="43"/>
  <c r="W10" i="43" a="1"/>
  <c r="W10" i="43" s="1"/>
  <c r="V10" i="43"/>
  <c r="Z11" i="43"/>
  <c r="Z12" i="43"/>
  <c r="AB4" i="43"/>
  <c r="X6" i="43"/>
  <c r="Y7" i="43" a="1"/>
  <c r="Y7" i="43" s="1"/>
  <c r="X7" i="43"/>
  <c r="S8" i="43"/>
  <c r="L8" i="43" s="1" a="1"/>
  <c r="T9" i="43"/>
  <c r="AD9" i="43"/>
  <c r="Z4" i="43"/>
  <c r="V6" i="43"/>
  <c r="Z8" i="43"/>
  <c r="Y9" i="43" a="1"/>
  <c r="Y9" i="43" s="1"/>
  <c r="S11" i="43"/>
  <c r="S12" i="43"/>
  <c r="S6" i="43"/>
  <c r="L6" i="43" s="1" a="1"/>
  <c r="X12" i="43"/>
  <c r="S3" i="38"/>
  <c r="X3" i="38"/>
  <c r="W3" i="38" a="1"/>
  <c r="W3" i="38" s="1"/>
  <c r="AB3" i="38"/>
  <c r="U3" i="38"/>
  <c r="AA3" i="38"/>
  <c r="AI3" i="38" l="1"/>
  <c r="L3" i="38" a="1"/>
  <c r="L9" i="43" a="1"/>
  <c r="L4" i="43" a="1"/>
  <c r="J4" i="43" s="1"/>
  <c r="L3" i="43" a="1"/>
  <c r="C3" i="43" s="1" a="1"/>
  <c r="L12" i="43" a="1"/>
  <c r="J12" i="43" s="1"/>
  <c r="AH4" i="43"/>
  <c r="AI10" i="43"/>
  <c r="AI4" i="43"/>
  <c r="AF4" i="43"/>
  <c r="J10" i="43"/>
  <c r="C10" i="43" a="1"/>
  <c r="AI8" i="43"/>
  <c r="AE8" i="43"/>
  <c r="AH8" i="43"/>
  <c r="J8" i="43"/>
  <c r="AF8" i="43"/>
  <c r="AG8" i="43"/>
  <c r="AH5" i="43"/>
  <c r="J5" i="43"/>
  <c r="AG5" i="43"/>
  <c r="AI5" i="43"/>
  <c r="AF5" i="43"/>
  <c r="AE5" i="43"/>
  <c r="AF12" i="43"/>
  <c r="AH12" i="43"/>
  <c r="AG12" i="43"/>
  <c r="AI12" i="43"/>
  <c r="AE12" i="43"/>
  <c r="AF7" i="43"/>
  <c r="AI7" i="43"/>
  <c r="AE7" i="43"/>
  <c r="AH7" i="43"/>
  <c r="AG7" i="43"/>
  <c r="J7" i="43"/>
  <c r="AI9" i="43"/>
  <c r="AE9" i="43"/>
  <c r="J9" i="43"/>
  <c r="AH9" i="43"/>
  <c r="AF9" i="43"/>
  <c r="AG9" i="43"/>
  <c r="AF3" i="43"/>
  <c r="AI3" i="43"/>
  <c r="AE3" i="43"/>
  <c r="AG3" i="43"/>
  <c r="AH3" i="43"/>
  <c r="AF10" i="43"/>
  <c r="AE4" i="43"/>
  <c r="AG6" i="43"/>
  <c r="AF6" i="43"/>
  <c r="J6" i="43"/>
  <c r="AI6" i="43"/>
  <c r="AH6" i="43"/>
  <c r="AE6" i="43"/>
  <c r="AG11" i="43"/>
  <c r="AH11" i="43"/>
  <c r="AF11" i="43"/>
  <c r="J11" i="43"/>
  <c r="AE11" i="43"/>
  <c r="AI11" i="43"/>
  <c r="C9" i="38" a="1"/>
  <c r="J20" i="38"/>
  <c r="J18" i="38"/>
  <c r="J15" i="38"/>
  <c r="J16" i="38"/>
  <c r="AH3" i="38"/>
  <c r="J17" i="38"/>
  <c r="J12" i="38"/>
  <c r="J11" i="38"/>
  <c r="J21" i="38"/>
  <c r="J7" i="38"/>
  <c r="J13" i="38"/>
  <c r="J19" i="38"/>
  <c r="J14" i="38"/>
  <c r="C5" i="38" a="1"/>
  <c r="J4" i="38"/>
  <c r="J6" i="38"/>
  <c r="J10" i="38"/>
  <c r="J8" i="38"/>
  <c r="J22" i="38"/>
  <c r="AE3" i="38"/>
  <c r="AG3" i="38"/>
  <c r="AF3" i="38"/>
  <c r="C3" i="38" l="1" a="1"/>
  <c r="J3" i="43"/>
  <c r="C4" i="43" a="1"/>
  <c r="C5" i="43" a="1"/>
  <c r="C6" i="43" a="1"/>
  <c r="C7" i="43" a="1"/>
  <c r="C11" i="43" a="1"/>
  <c r="C9" i="43" a="1"/>
  <c r="J9" i="38"/>
  <c r="C12" i="43" a="1"/>
  <c r="C8" i="43" a="1"/>
  <c r="C7" i="38" a="1"/>
  <c r="C6" i="38" a="1"/>
  <c r="C13" i="38" a="1"/>
  <c r="C18" i="38" a="1"/>
  <c r="C8" i="38" a="1"/>
  <c r="C11" i="38" a="1"/>
  <c r="C20" i="38" a="1"/>
  <c r="C21" i="38" a="1"/>
  <c r="C12" i="38" a="1"/>
  <c r="C15" i="38" a="1"/>
  <c r="C16" i="38" a="1"/>
  <c r="C14" i="38" a="1"/>
  <c r="C19" i="38" a="1"/>
  <c r="C17" i="38" a="1"/>
  <c r="J5" i="38"/>
  <c r="C4" i="38" a="1"/>
  <c r="C10" i="38" a="1"/>
  <c r="C22" i="38" a="1"/>
  <c r="J3" i="38"/>
  <c r="S24" i="38"/>
  <c r="N24" i="38" l="1" a="1"/>
  <c r="N24" i="38" s="1"/>
  <c r="T24" i="38" s="1"/>
  <c r="C24" i="38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<sst xmlns="http://schemas.openxmlformats.org/spreadsheetml/2006/main" count="126" uniqueCount="95">
  <si>
    <t>クラブ名</t>
    <rPh sb="3" eb="4">
      <t>メイ</t>
    </rPh>
    <phoneticPr fontId="1"/>
  </si>
  <si>
    <t>申込責任者</t>
    <rPh sb="0" eb="2">
      <t>モウシコミ</t>
    </rPh>
    <rPh sb="2" eb="5">
      <t>セキニンシャ</t>
    </rPh>
    <phoneticPr fontId="1"/>
  </si>
  <si>
    <t>大会名</t>
    <rPh sb="0" eb="2">
      <t>タイカイ</t>
    </rPh>
    <rPh sb="2" eb="3">
      <t>メイ</t>
    </rPh>
    <phoneticPr fontId="1"/>
  </si>
  <si>
    <t>監督</t>
    <rPh sb="0" eb="2">
      <t>カントク</t>
    </rPh>
    <phoneticPr fontId="1"/>
  </si>
  <si>
    <t>コーチ</t>
    <phoneticPr fontId="1"/>
  </si>
  <si>
    <t>学年</t>
    <rPh sb="0" eb="2">
      <t>ガクネン</t>
    </rPh>
    <phoneticPr fontId="1"/>
  </si>
  <si>
    <t>Ａ</t>
    <phoneticPr fontId="1"/>
  </si>
  <si>
    <t>Ｂ</t>
    <phoneticPr fontId="1"/>
  </si>
  <si>
    <t>Ｃ</t>
    <phoneticPr fontId="1"/>
  </si>
  <si>
    <t>Ｄ</t>
    <phoneticPr fontId="1"/>
  </si>
  <si>
    <t>Ｅ</t>
    <phoneticPr fontId="1"/>
  </si>
  <si>
    <t>　</t>
    <phoneticPr fontId="1"/>
  </si>
  <si>
    <t xml:space="preserve"> 半角スペース</t>
    <rPh sb="1" eb="3">
      <t>ハンカク</t>
    </rPh>
    <phoneticPr fontId="1"/>
  </si>
  <si>
    <t xml:space="preserve"> 全角スペース</t>
    <rPh sb="1" eb="3">
      <t>ゼンカク</t>
    </rPh>
    <phoneticPr fontId="1"/>
  </si>
  <si>
    <t>男子</t>
    <rPh sb="0" eb="2">
      <t>ダンシ</t>
    </rPh>
    <phoneticPr fontId="1"/>
  </si>
  <si>
    <t>女子</t>
    <rPh sb="0" eb="2">
      <t>ジョシ</t>
    </rPh>
    <phoneticPr fontId="1"/>
  </si>
  <si>
    <t xml:space="preserve"> </t>
    <phoneticPr fontId="1"/>
  </si>
  <si>
    <t>判定</t>
    <rPh sb="0" eb="2">
      <t>ハンテイ</t>
    </rPh>
    <phoneticPr fontId="1"/>
  </si>
  <si>
    <t>電話番号 or メールアドレス</t>
    <rPh sb="0" eb="2">
      <t>デンワ</t>
    </rPh>
    <rPh sb="2" eb="4">
      <t>バンゴウ</t>
    </rPh>
    <phoneticPr fontId="1"/>
  </si>
  <si>
    <t>帯同審判員</t>
    <rPh sb="0" eb="5">
      <t>タイドウシンパンイン</t>
    </rPh>
    <phoneticPr fontId="1"/>
  </si>
  <si>
    <t>省略 省略</t>
    <rPh sb="0" eb="2">
      <t>ショウリャク</t>
    </rPh>
    <rPh sb="3" eb="5">
      <t>ショウリャク</t>
    </rPh>
    <phoneticPr fontId="1"/>
  </si>
  <si>
    <t>オープン参加</t>
    <phoneticPr fontId="1"/>
  </si>
  <si>
    <t>年長</t>
    <rPh sb="0" eb="2">
      <t>ネンチョウ</t>
    </rPh>
    <phoneticPr fontId="1"/>
  </si>
  <si>
    <t>年中</t>
    <rPh sb="0" eb="2">
      <t>ネンチュウ</t>
    </rPh>
    <phoneticPr fontId="1"/>
  </si>
  <si>
    <t>オープン参加</t>
    <rPh sb="4" eb="6">
      <t>サンカ</t>
    </rPh>
    <phoneticPr fontId="1"/>
  </si>
  <si>
    <t>入力必須</t>
    <rPh sb="0" eb="2">
      <t>ニュウリョク</t>
    </rPh>
    <rPh sb="2" eb="4">
      <t>ヒッス</t>
    </rPh>
    <phoneticPr fontId="1"/>
  </si>
  <si>
    <t>ふりがなは空文字で区切る</t>
    <rPh sb="5" eb="6">
      <t>カラ</t>
    </rPh>
    <rPh sb="6" eb="8">
      <t>モジ</t>
    </rPh>
    <rPh sb="9" eb="11">
      <t>クギ</t>
    </rPh>
    <phoneticPr fontId="1"/>
  </si>
  <si>
    <t>学年エラー</t>
    <rPh sb="0" eb="2">
      <t>ガクネン</t>
    </rPh>
    <phoneticPr fontId="1"/>
  </si>
  <si>
    <t>個人登録番号エラー</t>
    <rPh sb="0" eb="2">
      <t>コジン</t>
    </rPh>
    <rPh sb="2" eb="4">
      <t>トウロク</t>
    </rPh>
    <rPh sb="4" eb="6">
      <t>バンゴウ</t>
    </rPh>
    <phoneticPr fontId="1"/>
  </si>
  <si>
    <t>種目未選択</t>
    <rPh sb="0" eb="2">
      <t>シュモク</t>
    </rPh>
    <rPh sb="2" eb="3">
      <t>ミ</t>
    </rPh>
    <rPh sb="3" eb="5">
      <t>センタク</t>
    </rPh>
    <phoneticPr fontId="1"/>
  </si>
  <si>
    <t>大会成績未選択</t>
    <rPh sb="0" eb="2">
      <t>タイカイ</t>
    </rPh>
    <rPh sb="2" eb="4">
      <t>セイセキ</t>
    </rPh>
    <rPh sb="4" eb="5">
      <t>ミ</t>
    </rPh>
    <rPh sb="5" eb="7">
      <t>センタク</t>
    </rPh>
    <phoneticPr fontId="1"/>
  </si>
  <si>
    <t>優勝</t>
    <rPh sb="0" eb="2">
      <t>ユウショウ</t>
    </rPh>
    <phoneticPr fontId="1"/>
  </si>
  <si>
    <t>２位</t>
    <rPh sb="1" eb="2">
      <t>イ</t>
    </rPh>
    <phoneticPr fontId="1"/>
  </si>
  <si>
    <t>ベスト４</t>
    <phoneticPr fontId="1"/>
  </si>
  <si>
    <t>ベスト８</t>
    <phoneticPr fontId="1"/>
  </si>
  <si>
    <t>ふりがなが未入力</t>
    <rPh sb="5" eb="8">
      <t>ミニュウリョク</t>
    </rPh>
    <phoneticPr fontId="1"/>
  </si>
  <si>
    <t>審判資格が未入力</t>
    <rPh sb="0" eb="4">
      <t>シンパンシカク</t>
    </rPh>
    <rPh sb="5" eb="8">
      <t>ミニュウリョク</t>
    </rPh>
    <phoneticPr fontId="1"/>
  </si>
  <si>
    <t>種目</t>
    <rPh sb="0" eb="2">
      <t>シュモク</t>
    </rPh>
    <phoneticPr fontId="1"/>
  </si>
  <si>
    <t>男子A</t>
    <rPh sb="0" eb="2">
      <t>ダンシ</t>
    </rPh>
    <phoneticPr fontId="1"/>
  </si>
  <si>
    <t>男子B</t>
    <rPh sb="0" eb="2">
      <t>ダンシ</t>
    </rPh>
    <phoneticPr fontId="1"/>
  </si>
  <si>
    <t>男子C</t>
    <rPh sb="0" eb="2">
      <t>ダンシ</t>
    </rPh>
    <phoneticPr fontId="1"/>
  </si>
  <si>
    <t>女子A</t>
    <rPh sb="0" eb="2">
      <t>ジョシ</t>
    </rPh>
    <phoneticPr fontId="1"/>
  </si>
  <si>
    <t>女子B</t>
    <rPh sb="0" eb="2">
      <t>ジョシ</t>
    </rPh>
    <phoneticPr fontId="1"/>
  </si>
  <si>
    <t>女子C</t>
    <rPh sb="0" eb="2">
      <t>ジョシ</t>
    </rPh>
    <phoneticPr fontId="1"/>
  </si>
  <si>
    <t>備考</t>
    <rPh sb="0" eb="2">
      <t>ビコウ</t>
    </rPh>
    <phoneticPr fontId="1"/>
  </si>
  <si>
    <t>入力あり</t>
    <rPh sb="0" eb="2">
      <t>ニュウリョク</t>
    </rPh>
    <phoneticPr fontId="1"/>
  </si>
  <si>
    <t>種目入力</t>
    <rPh sb="0" eb="2">
      <t>シュモク</t>
    </rPh>
    <rPh sb="2" eb="4">
      <t>ニュウリョク</t>
    </rPh>
    <phoneticPr fontId="1"/>
  </si>
  <si>
    <t>氏名入力</t>
    <rPh sb="0" eb="4">
      <t>シメイニュウリョク</t>
    </rPh>
    <phoneticPr fontId="1"/>
  </si>
  <si>
    <t>氏名空白</t>
    <rPh sb="0" eb="2">
      <t>シメイ</t>
    </rPh>
    <rPh sb="2" eb="4">
      <t>クウハク</t>
    </rPh>
    <phoneticPr fontId="1"/>
  </si>
  <si>
    <t>ふりがな入力</t>
    <rPh sb="4" eb="6">
      <t>ニュウリョク</t>
    </rPh>
    <phoneticPr fontId="1"/>
  </si>
  <si>
    <t>ふりがな空白</t>
    <rPh sb="4" eb="6">
      <t>クウハク</t>
    </rPh>
    <phoneticPr fontId="1"/>
  </si>
  <si>
    <t>学年入力</t>
    <rPh sb="0" eb="2">
      <t>ガクネン</t>
    </rPh>
    <rPh sb="2" eb="4">
      <t>ニュウリョク</t>
    </rPh>
    <phoneticPr fontId="1"/>
  </si>
  <si>
    <t>TRIM種目</t>
    <rPh sb="4" eb="6">
      <t>シュモク</t>
    </rPh>
    <phoneticPr fontId="1"/>
  </si>
  <si>
    <t>TRIM氏名</t>
    <rPh sb="4" eb="6">
      <t>シメイ</t>
    </rPh>
    <phoneticPr fontId="1"/>
  </si>
  <si>
    <t>TRIMふりがな</t>
    <phoneticPr fontId="1"/>
  </si>
  <si>
    <t>TRIM学年</t>
    <rPh sb="4" eb="6">
      <t>ガクネン</t>
    </rPh>
    <phoneticPr fontId="1"/>
  </si>
  <si>
    <t>TRIM個人登録番号</t>
    <rPh sb="4" eb="6">
      <t>コジン</t>
    </rPh>
    <rPh sb="6" eb="8">
      <t>トウロク</t>
    </rPh>
    <rPh sb="8" eb="10">
      <t>バンゴウ</t>
    </rPh>
    <phoneticPr fontId="1"/>
  </si>
  <si>
    <t>個人登録番号 
or 申請中</t>
    <rPh sb="0" eb="4">
      <t>コジントウロク</t>
    </rPh>
    <rPh sb="4" eb="6">
      <t>バンゴウ</t>
    </rPh>
    <rPh sb="11" eb="14">
      <t>シンセイチュウ</t>
    </rPh>
    <phoneticPr fontId="1"/>
  </si>
  <si>
    <t>学年変換</t>
    <rPh sb="0" eb="4">
      <t>ガクネンヘンカン</t>
    </rPh>
    <phoneticPr fontId="1"/>
  </si>
  <si>
    <t>6</t>
    <phoneticPr fontId="1"/>
  </si>
  <si>
    <t>5</t>
    <phoneticPr fontId="1"/>
  </si>
  <si>
    <t>4</t>
    <phoneticPr fontId="1"/>
  </si>
  <si>
    <t>3</t>
    <phoneticPr fontId="1"/>
  </si>
  <si>
    <t>2</t>
    <phoneticPr fontId="1"/>
  </si>
  <si>
    <t>1</t>
    <phoneticPr fontId="1"/>
  </si>
  <si>
    <t>種目上限学年</t>
    <rPh sb="0" eb="2">
      <t>シュモク</t>
    </rPh>
    <rPh sb="2" eb="4">
      <t>ジョウゲン</t>
    </rPh>
    <rPh sb="4" eb="6">
      <t>ガクネン</t>
    </rPh>
    <phoneticPr fontId="1"/>
  </si>
  <si>
    <t>個人登録番号数値</t>
    <rPh sb="0" eb="2">
      <t>コジン</t>
    </rPh>
    <rPh sb="2" eb="6">
      <t>トウロクバンゴウ</t>
    </rPh>
    <rPh sb="6" eb="8">
      <t>スウチ</t>
    </rPh>
    <phoneticPr fontId="1"/>
  </si>
  <si>
    <t>個人登録番号申請中</t>
    <rPh sb="0" eb="2">
      <t>コジン</t>
    </rPh>
    <rPh sb="2" eb="6">
      <t>トウロクバンゴウ</t>
    </rPh>
    <rPh sb="6" eb="9">
      <t>シンセイチュウ</t>
    </rPh>
    <phoneticPr fontId="1"/>
  </si>
  <si>
    <t>個人登録番号入力</t>
    <rPh sb="0" eb="4">
      <t>コジントウロク</t>
    </rPh>
    <rPh sb="4" eb="6">
      <t>バンゴウ</t>
    </rPh>
    <rPh sb="6" eb="8">
      <t>ニュウリョク</t>
    </rPh>
    <phoneticPr fontId="1"/>
  </si>
  <si>
    <t>Error</t>
    <phoneticPr fontId="1"/>
  </si>
  <si>
    <t>ERR種目</t>
    <rPh sb="3" eb="5">
      <t>シュモク</t>
    </rPh>
    <phoneticPr fontId="1"/>
  </si>
  <si>
    <t>ERR氏名</t>
    <rPh sb="3" eb="5">
      <t>シメイ</t>
    </rPh>
    <phoneticPr fontId="1"/>
  </si>
  <si>
    <t>ERRふりがな</t>
    <phoneticPr fontId="1"/>
  </si>
  <si>
    <t>ERR学年</t>
    <rPh sb="3" eb="5">
      <t>ガクネン</t>
    </rPh>
    <phoneticPr fontId="1"/>
  </si>
  <si>
    <t>ERR個人登録番号</t>
    <rPh sb="3" eb="9">
      <t>コジントウロクバンゴウ</t>
    </rPh>
    <phoneticPr fontId="1"/>
  </si>
  <si>
    <t>No</t>
    <phoneticPr fontId="1"/>
  </si>
  <si>
    <t>氏    名
(例：石川　一本)</t>
    <rPh sb="0" eb="1">
      <t>シ</t>
    </rPh>
    <rPh sb="5" eb="6">
      <t>ナ</t>
    </rPh>
    <rPh sb="8" eb="9">
      <t>レイ</t>
    </rPh>
    <rPh sb="10" eb="12">
      <t>イシカワ</t>
    </rPh>
    <rPh sb="13" eb="15">
      <t>イッポン</t>
    </rPh>
    <phoneticPr fontId="1"/>
  </si>
  <si>
    <t>ふりがな
(例：いしかわ　かずもと)</t>
    <rPh sb="6" eb="7">
      <t>レイ</t>
    </rPh>
    <phoneticPr fontId="1"/>
  </si>
  <si>
    <t>監督
コーチ</t>
    <rPh sb="0" eb="2">
      <t>カントク</t>
    </rPh>
    <phoneticPr fontId="1"/>
  </si>
  <si>
    <t>審判資格</t>
    <rPh sb="0" eb="2">
      <t>シンパン</t>
    </rPh>
    <rPh sb="2" eb="4">
      <t>シカク</t>
    </rPh>
    <phoneticPr fontId="1"/>
  </si>
  <si>
    <t>有</t>
    <rPh sb="0" eb="1">
      <t>アリ</t>
    </rPh>
    <phoneticPr fontId="1"/>
  </si>
  <si>
    <t>無</t>
    <rPh sb="0" eb="1">
      <t>ナシ</t>
    </rPh>
    <phoneticPr fontId="1"/>
  </si>
  <si>
    <t>期限切れ</t>
    <rPh sb="0" eb="2">
      <t>キゲン</t>
    </rPh>
    <rPh sb="2" eb="3">
      <t>ギ</t>
    </rPh>
    <phoneticPr fontId="1"/>
  </si>
  <si>
    <t>取得中</t>
    <rPh sb="0" eb="3">
      <t>シュトクチュウ</t>
    </rPh>
    <phoneticPr fontId="1"/>
  </si>
  <si>
    <t>監督コーチ未選択</t>
    <rPh sb="0" eb="2">
      <t>カントク</t>
    </rPh>
    <rPh sb="5" eb="8">
      <t>ミセンタク</t>
    </rPh>
    <phoneticPr fontId="1"/>
  </si>
  <si>
    <t>TRIM監督コーチ</t>
    <rPh sb="4" eb="6">
      <t>カントク</t>
    </rPh>
    <phoneticPr fontId="1"/>
  </si>
  <si>
    <t>監督コーチ入力</t>
    <rPh sb="0" eb="2">
      <t>カントク</t>
    </rPh>
    <rPh sb="5" eb="7">
      <t>ニュウリョク</t>
    </rPh>
    <phoneticPr fontId="1"/>
  </si>
  <si>
    <t>審判資格入力</t>
    <rPh sb="0" eb="4">
      <t>シンパンシカク</t>
    </rPh>
    <rPh sb="4" eb="6">
      <t>ニュウリョク</t>
    </rPh>
    <phoneticPr fontId="1"/>
  </si>
  <si>
    <t>氏名が未入力</t>
    <rPh sb="0" eb="2">
      <t>シメイ</t>
    </rPh>
    <rPh sb="3" eb="6">
      <t>ミニュウリョク</t>
    </rPh>
    <phoneticPr fontId="1"/>
  </si>
  <si>
    <t>氏名は空文字で区切る</t>
    <rPh sb="0" eb="2">
      <t>シメイ</t>
    </rPh>
    <rPh sb="3" eb="4">
      <t>カラ</t>
    </rPh>
    <rPh sb="4" eb="6">
      <t>モジ</t>
    </rPh>
    <rPh sb="7" eb="9">
      <t>クギ</t>
    </rPh>
    <phoneticPr fontId="1"/>
  </si>
  <si>
    <r>
      <t>申込人数</t>
    </r>
    <r>
      <rPr>
        <b/>
        <sz val="14"/>
        <rFont val="Meiryo UI"/>
        <family val="3"/>
        <charset val="128"/>
      </rPr>
      <t>(各種目の申込人数を</t>
    </r>
    <r>
      <rPr>
        <b/>
        <sz val="20"/>
        <color rgb="FFFF0000"/>
        <rFont val="Meiryo UI"/>
        <family val="3"/>
        <charset val="128"/>
      </rPr>
      <t>確認</t>
    </r>
    <r>
      <rPr>
        <b/>
        <sz val="14"/>
        <rFont val="Meiryo UI"/>
        <family val="3"/>
        <charset val="128"/>
      </rPr>
      <t>してください)</t>
    </r>
    <rPh sb="0" eb="2">
      <t>モウシコミ</t>
    </rPh>
    <rPh sb="2" eb="4">
      <t>ニンズウ</t>
    </rPh>
    <rPh sb="5" eb="8">
      <t>カクシュモク</t>
    </rPh>
    <rPh sb="9" eb="11">
      <t>モウシコミ</t>
    </rPh>
    <rPh sb="11" eb="13">
      <t>ニンズウ</t>
    </rPh>
    <rPh sb="14" eb="16">
      <t>カクニン</t>
    </rPh>
    <phoneticPr fontId="1"/>
  </si>
  <si>
    <t>令和８年度 百万石ジュニアオープンバドミントン大会</t>
    <phoneticPr fontId="1"/>
  </si>
  <si>
    <t>空き</t>
    <rPh sb="0" eb="1">
      <t>ア</t>
    </rPh>
    <phoneticPr fontId="1"/>
  </si>
  <si>
    <t>ERR大会成績未選択</t>
    <rPh sb="3" eb="5">
      <t>タイカイ</t>
    </rPh>
    <rPh sb="5" eb="7">
      <t>セイセキ</t>
    </rPh>
    <rPh sb="7" eb="8">
      <t>ミ</t>
    </rPh>
    <rPh sb="8" eb="10">
      <t>センタク</t>
    </rPh>
    <phoneticPr fontId="1"/>
  </si>
  <si>
    <t>第27回 ABC石川県大会成績</t>
    <rPh sb="0" eb="1">
      <t>ダイ</t>
    </rPh>
    <rPh sb="3" eb="4">
      <t>カイ</t>
    </rPh>
    <rPh sb="8" eb="11">
      <t>イシカワケン</t>
    </rPh>
    <rPh sb="11" eb="13">
      <t>タイカイ</t>
    </rPh>
    <rPh sb="13" eb="15">
      <t>セイセキ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</si>
</sst>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 "/>
    <numFmt numFmtId="177" formatCode="&quot;Ver.&quot;#.0"/>
  </numFmts>
  <fonts count="1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Meiryo UI"/>
      <family val="3"/>
      <charset val="128"/>
    </font>
    <font>
      <sz val="18"/>
      <color theme="1"/>
      <name val="Meiryo UI"/>
      <family val="3"/>
      <charset val="128"/>
    </font>
    <font>
      <sz val="18"/>
      <name val="Meiryo UI"/>
      <family val="3"/>
      <charset val="128"/>
    </font>
    <font>
      <sz val="18"/>
      <color theme="0"/>
      <name val="Meiryo UI"/>
      <family val="3"/>
      <charset val="128"/>
    </font>
    <font>
      <sz val="16"/>
      <color rgb="FFFF0000"/>
      <name val="Meiryo UI"/>
      <family val="3"/>
      <charset val="128"/>
    </font>
    <font>
      <sz val="16"/>
      <name val="Meiryo UI"/>
      <family val="3"/>
      <charset val="128"/>
    </font>
    <font>
      <sz val="11"/>
      <name val="Meiryo UI"/>
      <family val="3"/>
      <charset val="128"/>
    </font>
    <font>
      <b/>
      <sz val="14"/>
      <name val="Meiryo UI"/>
      <family val="3"/>
      <charset val="128"/>
    </font>
    <font>
      <sz val="12"/>
      <name val="Meiryo UI"/>
      <family val="3"/>
      <charset val="128"/>
    </font>
    <font>
      <sz val="14"/>
      <name val="Meiryo UI"/>
      <family val="3"/>
      <charset val="128"/>
    </font>
    <font>
      <sz val="16"/>
      <color theme="0"/>
      <name val="Meiryo UI"/>
      <family val="3"/>
      <charset val="128"/>
    </font>
    <font>
      <b/>
      <sz val="20"/>
      <color rgb="FFFF0000"/>
      <name val="Meiryo UI"/>
      <family val="3"/>
      <charset val="128"/>
    </font>
  </fonts>
  <fills count="1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33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0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 diagonalDown="1"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 diagonalDown="1"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1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3" borderId="1" xfId="0" applyFont="1" applyFill="1" applyBorder="1">
      <alignment vertical="center"/>
    </xf>
    <xf numFmtId="0" fontId="6" fillId="0" borderId="0" xfId="0" applyFont="1" applyProtection="1">
      <alignment vertical="center"/>
      <protection hidden="1"/>
    </xf>
    <xf numFmtId="0" fontId="4" fillId="0" borderId="0" xfId="0" applyFont="1" applyAlignment="1">
      <alignment vertical="center" shrinkToFit="1"/>
    </xf>
    <xf numFmtId="0" fontId="3" fillId="0" borderId="0" xfId="0" applyFont="1" applyAlignment="1">
      <alignment vertical="center" shrinkToFit="1"/>
    </xf>
    <xf numFmtId="0" fontId="3" fillId="0" borderId="2" xfId="0" applyFont="1" applyBorder="1" applyAlignment="1" applyProtection="1">
      <alignment horizontal="right" vertical="center" shrinkToFit="1"/>
      <protection locked="0"/>
    </xf>
    <xf numFmtId="0" fontId="7" fillId="0" borderId="0" xfId="0" applyFont="1" applyProtection="1">
      <alignment vertical="center"/>
      <protection hidden="1"/>
    </xf>
    <xf numFmtId="49" fontId="7" fillId="0" borderId="0" xfId="0" applyNumberFormat="1" applyFont="1" applyProtection="1">
      <alignment vertical="center"/>
      <protection hidden="1"/>
    </xf>
    <xf numFmtId="0" fontId="7" fillId="0" borderId="6" xfId="0" applyFont="1" applyBorder="1" applyProtection="1">
      <alignment vertical="center"/>
      <protection hidden="1"/>
    </xf>
    <xf numFmtId="0" fontId="7" fillId="0" borderId="7" xfId="0" applyFont="1" applyBorder="1" applyProtection="1">
      <alignment vertical="center"/>
      <protection hidden="1"/>
    </xf>
    <xf numFmtId="0" fontId="4" fillId="6" borderId="8" xfId="0" applyFont="1" applyFill="1" applyBorder="1" applyAlignment="1" applyProtection="1">
      <alignment horizontal="center" vertical="center" shrinkToFit="1"/>
      <protection hidden="1"/>
    </xf>
    <xf numFmtId="49" fontId="7" fillId="0" borderId="7" xfId="0" applyNumberFormat="1" applyFont="1" applyBorder="1" applyAlignment="1" applyProtection="1">
      <alignment horizontal="left" vertical="center"/>
      <protection hidden="1"/>
    </xf>
    <xf numFmtId="49" fontId="7" fillId="0" borderId="17" xfId="0" applyNumberFormat="1" applyFont="1" applyBorder="1" applyAlignment="1" applyProtection="1">
      <alignment horizontal="center" vertical="center"/>
      <protection hidden="1"/>
    </xf>
    <xf numFmtId="49" fontId="7" fillId="0" borderId="10" xfId="0" applyNumberFormat="1" applyFont="1" applyBorder="1" applyAlignment="1" applyProtection="1">
      <alignment horizontal="left" vertical="center" shrinkToFit="1"/>
      <protection locked="0"/>
    </xf>
    <xf numFmtId="49" fontId="7" fillId="0" borderId="1" xfId="0" applyNumberFormat="1" applyFont="1" applyBorder="1" applyAlignment="1" applyProtection="1">
      <alignment horizontal="left" vertical="center" shrinkToFit="1"/>
      <protection locked="0"/>
    </xf>
    <xf numFmtId="49" fontId="7" fillId="0" borderId="13" xfId="0" applyNumberFormat="1" applyFont="1" applyBorder="1" applyAlignment="1" applyProtection="1">
      <alignment horizontal="left" vertical="center" shrinkToFit="1"/>
      <protection locked="0"/>
    </xf>
    <xf numFmtId="176" fontId="7" fillId="0" borderId="10" xfId="0" applyNumberFormat="1" applyFont="1" applyBorder="1" applyAlignment="1" applyProtection="1">
      <alignment horizontal="center" vertical="center" shrinkToFit="1"/>
      <protection locked="0"/>
    </xf>
    <xf numFmtId="176" fontId="7" fillId="0" borderId="1" xfId="0" applyNumberFormat="1" applyFont="1" applyBorder="1" applyAlignment="1" applyProtection="1">
      <alignment horizontal="center" vertical="center" shrinkToFit="1"/>
      <protection locked="0"/>
    </xf>
    <xf numFmtId="49" fontId="7" fillId="0" borderId="15" xfId="0" applyNumberFormat="1" applyFont="1" applyBorder="1" applyAlignment="1" applyProtection="1">
      <alignment horizontal="center" vertical="center" shrinkToFit="1"/>
      <protection locked="0"/>
    </xf>
    <xf numFmtId="176" fontId="7" fillId="0" borderId="13" xfId="0" applyNumberFormat="1" applyFont="1" applyBorder="1" applyAlignment="1" applyProtection="1">
      <alignment horizontal="center" vertical="center" shrinkToFit="1"/>
      <protection locked="0"/>
    </xf>
    <xf numFmtId="49" fontId="7" fillId="0" borderId="16" xfId="0" applyNumberFormat="1" applyFont="1" applyBorder="1" applyAlignment="1" applyProtection="1">
      <alignment horizontal="center" vertical="center" shrinkToFit="1"/>
      <protection locked="0"/>
    </xf>
    <xf numFmtId="0" fontId="3" fillId="3" borderId="1" xfId="0" applyFont="1" applyFill="1" applyBorder="1">
      <alignment vertical="center"/>
    </xf>
    <xf numFmtId="0" fontId="8" fillId="0" borderId="0" xfId="0" applyFont="1" applyAlignment="1" applyProtection="1">
      <alignment vertical="top" wrapText="1"/>
      <protection hidden="1"/>
    </xf>
    <xf numFmtId="0" fontId="8" fillId="0" borderId="0" xfId="0" applyFont="1" applyAlignment="1" applyProtection="1">
      <alignment horizontal="left" vertical="top" wrapText="1"/>
      <protection hidden="1"/>
    </xf>
    <xf numFmtId="49" fontId="4" fillId="3" borderId="1" xfId="0" applyNumberFormat="1" applyFont="1" applyFill="1" applyBorder="1">
      <alignment vertical="center"/>
    </xf>
    <xf numFmtId="49" fontId="7" fillId="0" borderId="8" xfId="0" applyNumberFormat="1" applyFont="1" applyBorder="1" applyAlignment="1" applyProtection="1">
      <alignment horizontal="left" vertical="center"/>
      <protection hidden="1"/>
    </xf>
    <xf numFmtId="0" fontId="4" fillId="0" borderId="10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13" xfId="0" applyFont="1" applyBorder="1" applyAlignment="1" applyProtection="1">
      <alignment horizontal="center" vertical="center"/>
      <protection locked="0"/>
    </xf>
    <xf numFmtId="0" fontId="11" fillId="8" borderId="8" xfId="0" applyFont="1" applyFill="1" applyBorder="1" applyAlignment="1">
      <alignment horizontal="center" vertical="center"/>
    </xf>
    <xf numFmtId="0" fontId="8" fillId="8" borderId="18" xfId="0" applyFont="1" applyFill="1" applyBorder="1" applyAlignment="1">
      <alignment horizontal="center" vertical="center" wrapText="1"/>
    </xf>
    <xf numFmtId="0" fontId="12" fillId="0" borderId="0" xfId="0" applyFont="1" applyProtection="1">
      <alignment vertical="center"/>
      <protection hidden="1"/>
    </xf>
    <xf numFmtId="0" fontId="10" fillId="8" borderId="8" xfId="0" applyFont="1" applyFill="1" applyBorder="1" applyAlignment="1">
      <alignment horizontal="center" vertical="center" wrapText="1"/>
    </xf>
    <xf numFmtId="0" fontId="11" fillId="8" borderId="6" xfId="0" applyFont="1" applyFill="1" applyBorder="1" applyAlignment="1">
      <alignment horizontal="center" vertical="center"/>
    </xf>
    <xf numFmtId="0" fontId="11" fillId="8" borderId="19" xfId="0" applyFont="1" applyFill="1" applyBorder="1" applyAlignment="1">
      <alignment horizontal="center" vertical="center" wrapText="1"/>
    </xf>
    <xf numFmtId="0" fontId="11" fillId="8" borderId="23" xfId="0" applyFont="1" applyFill="1" applyBorder="1" applyAlignment="1">
      <alignment horizontal="center" vertical="center"/>
    </xf>
    <xf numFmtId="0" fontId="7" fillId="9" borderId="9" xfId="0" applyFont="1" applyFill="1" applyBorder="1">
      <alignment vertical="center"/>
    </xf>
    <xf numFmtId="0" fontId="7" fillId="9" borderId="4" xfId="0" applyFont="1" applyFill="1" applyBorder="1" applyProtection="1">
      <alignment vertical="center"/>
      <protection hidden="1"/>
    </xf>
    <xf numFmtId="0" fontId="7" fillId="9" borderId="11" xfId="0" applyFont="1" applyFill="1" applyBorder="1">
      <alignment vertical="center"/>
    </xf>
    <xf numFmtId="0" fontId="7" fillId="9" borderId="12" xfId="0" applyFont="1" applyFill="1" applyBorder="1">
      <alignment vertical="center"/>
    </xf>
    <xf numFmtId="0" fontId="7" fillId="9" borderId="24" xfId="0" applyFont="1" applyFill="1" applyBorder="1" applyProtection="1">
      <alignment vertical="center"/>
      <protection hidden="1"/>
    </xf>
    <xf numFmtId="0" fontId="6" fillId="9" borderId="20" xfId="0" applyFont="1" applyFill="1" applyBorder="1" applyProtection="1">
      <alignment vertical="center"/>
      <protection hidden="1"/>
    </xf>
    <xf numFmtId="0" fontId="6" fillId="9" borderId="21" xfId="0" applyFont="1" applyFill="1" applyBorder="1" applyProtection="1">
      <alignment vertical="center"/>
      <protection hidden="1"/>
    </xf>
    <xf numFmtId="0" fontId="6" fillId="9" borderId="22" xfId="0" applyFont="1" applyFill="1" applyBorder="1" applyProtection="1">
      <alignment vertical="center"/>
      <protection hidden="1"/>
    </xf>
    <xf numFmtId="0" fontId="4" fillId="0" borderId="2" xfId="0" applyFont="1" applyBorder="1" applyAlignment="1" applyProtection="1">
      <alignment horizontal="center" vertical="center"/>
      <protection locked="0"/>
    </xf>
    <xf numFmtId="49" fontId="7" fillId="0" borderId="2" xfId="0" applyNumberFormat="1" applyFont="1" applyBorder="1" applyAlignment="1" applyProtection="1">
      <alignment horizontal="left" vertical="center" shrinkToFit="1"/>
      <protection locked="0"/>
    </xf>
    <xf numFmtId="176" fontId="7" fillId="0" borderId="2" xfId="0" applyNumberFormat="1" applyFont="1" applyBorder="1" applyAlignment="1" applyProtection="1">
      <alignment horizontal="center" vertical="center" shrinkToFit="1"/>
      <protection locked="0"/>
    </xf>
    <xf numFmtId="49" fontId="7" fillId="0" borderId="26" xfId="0" applyNumberFormat="1" applyFont="1" applyBorder="1" applyAlignment="1" applyProtection="1">
      <alignment horizontal="center" vertical="center" shrinkToFit="1"/>
      <protection locked="0"/>
    </xf>
    <xf numFmtId="0" fontId="7" fillId="9" borderId="25" xfId="0" applyFont="1" applyFill="1" applyBorder="1">
      <alignment vertical="center"/>
    </xf>
    <xf numFmtId="0" fontId="7" fillId="9" borderId="2" xfId="0" applyFont="1" applyFill="1" applyBorder="1" applyProtection="1">
      <alignment vertical="center"/>
      <protection hidden="1"/>
    </xf>
    <xf numFmtId="0" fontId="7" fillId="9" borderId="1" xfId="0" applyFont="1" applyFill="1" applyBorder="1" applyProtection="1">
      <alignment vertical="center"/>
      <protection hidden="1"/>
    </xf>
    <xf numFmtId="0" fontId="7" fillId="9" borderId="13" xfId="0" applyFont="1" applyFill="1" applyBorder="1" applyProtection="1">
      <alignment vertical="center"/>
      <protection hidden="1"/>
    </xf>
    <xf numFmtId="177" fontId="2" fillId="0" borderId="0" xfId="0" applyNumberFormat="1" applyFont="1">
      <alignment vertical="center"/>
    </xf>
    <xf numFmtId="49" fontId="7" fillId="0" borderId="14" xfId="0" applyNumberFormat="1" applyFont="1" applyBorder="1" applyAlignment="1" applyProtection="1">
      <alignment horizontal="left" vertical="center" shrinkToFit="1"/>
      <protection locked="0"/>
    </xf>
    <xf numFmtId="49" fontId="7" fillId="0" borderId="15" xfId="0" applyNumberFormat="1" applyFont="1" applyBorder="1" applyAlignment="1" applyProtection="1">
      <alignment horizontal="left" vertical="center" shrinkToFit="1"/>
      <protection locked="0"/>
    </xf>
    <xf numFmtId="49" fontId="7" fillId="0" borderId="16" xfId="0" applyNumberFormat="1" applyFont="1" applyBorder="1" applyAlignment="1" applyProtection="1">
      <alignment horizontal="left" vertical="center" shrinkToFit="1"/>
      <protection locked="0"/>
    </xf>
    <xf numFmtId="0" fontId="5" fillId="5" borderId="3" xfId="0" applyFont="1" applyFill="1" applyBorder="1" applyAlignment="1">
      <alignment horizontal="center" vertical="center" shrinkToFit="1"/>
    </xf>
    <xf numFmtId="0" fontId="5" fillId="5" borderId="4" xfId="0" applyFont="1" applyFill="1" applyBorder="1" applyAlignment="1">
      <alignment horizontal="center" vertical="center" shrinkToFit="1"/>
    </xf>
    <xf numFmtId="0" fontId="4" fillId="10" borderId="3" xfId="0" applyFont="1" applyFill="1" applyBorder="1" applyAlignment="1">
      <alignment horizontal="center" vertical="center" shrinkToFit="1"/>
    </xf>
    <xf numFmtId="0" fontId="4" fillId="10" borderId="4" xfId="0" applyFont="1" applyFill="1" applyBorder="1" applyAlignment="1">
      <alignment horizontal="center" vertical="center" shrinkToFit="1"/>
    </xf>
    <xf numFmtId="0" fontId="3" fillId="6" borderId="3" xfId="0" applyFont="1" applyFill="1" applyBorder="1" applyAlignment="1">
      <alignment horizontal="center" vertical="center" shrinkToFit="1"/>
    </xf>
    <xf numFmtId="0" fontId="3" fillId="6" borderId="5" xfId="0" applyFont="1" applyFill="1" applyBorder="1" applyAlignment="1">
      <alignment horizontal="center" vertical="center" shrinkToFit="1"/>
    </xf>
    <xf numFmtId="0" fontId="3" fillId="6" borderId="4" xfId="0" applyFont="1" applyFill="1" applyBorder="1" applyAlignment="1">
      <alignment horizontal="center" vertical="center" shrinkToFit="1"/>
    </xf>
    <xf numFmtId="0" fontId="4" fillId="4" borderId="3" xfId="0" applyFont="1" applyFill="1" applyBorder="1" applyAlignment="1">
      <alignment horizontal="center" vertical="center" shrinkToFit="1"/>
    </xf>
    <xf numFmtId="0" fontId="4" fillId="4" borderId="4" xfId="0" applyFont="1" applyFill="1" applyBorder="1" applyAlignment="1">
      <alignment horizontal="center" vertical="center" shrinkToFit="1"/>
    </xf>
    <xf numFmtId="49" fontId="3" fillId="7" borderId="1" xfId="0" applyNumberFormat="1" applyFont="1" applyFill="1" applyBorder="1" applyAlignment="1" applyProtection="1">
      <alignment horizontal="left" vertical="center" shrinkToFit="1"/>
      <protection locked="0"/>
    </xf>
    <xf numFmtId="0" fontId="3" fillId="0" borderId="1" xfId="0" applyFont="1" applyBorder="1" applyAlignment="1" applyProtection="1">
      <alignment horizontal="left" vertical="center" shrinkToFit="1"/>
      <protection locked="0"/>
    </xf>
    <xf numFmtId="0" fontId="4" fillId="2" borderId="3" xfId="0" applyFont="1" applyFill="1" applyBorder="1" applyAlignment="1">
      <alignment horizontal="center" vertical="center" shrinkToFit="1"/>
    </xf>
    <xf numFmtId="0" fontId="4" fillId="2" borderId="4" xfId="0" applyFont="1" applyFill="1" applyBorder="1" applyAlignment="1">
      <alignment horizontal="center" vertical="center" shrinkToFit="1"/>
    </xf>
  </cellXfs>
  <cellStyles count="1">
    <cellStyle name="標準" xfId="0" builtinId="0"/>
  </cellStyles>
  <dxfs count="15">
    <dxf>
      <font>
        <strike val="0"/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strike val="0"/>
        <color theme="0"/>
      </font>
      <fill>
        <patternFill>
          <bgColor rgb="FFFF0000"/>
        </patternFill>
      </fill>
    </dxf>
    <dxf>
      <font>
        <strike val="0"/>
        <color theme="0"/>
      </font>
      <fill>
        <patternFill>
          <bgColor rgb="FFFF0000"/>
        </patternFill>
      </fill>
    </dxf>
    <dxf>
      <font>
        <color theme="0"/>
      </font>
      <fill>
        <patternFill patternType="solid">
          <bgColor rgb="FFFF0000"/>
        </patternFill>
      </fill>
    </dxf>
    <dxf>
      <font>
        <strike val="0"/>
      </font>
      <fill>
        <patternFill>
          <bgColor theme="4"/>
        </patternFill>
      </fill>
    </dxf>
    <dxf>
      <font>
        <strike val="0"/>
        <color theme="0"/>
      </font>
      <fill>
        <patternFill>
          <bgColor rgb="FFFF33CC"/>
        </patternFill>
      </fill>
    </dxf>
    <dxf>
      <font>
        <strike val="0"/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strike val="0"/>
        <color theme="0"/>
      </font>
      <fill>
        <patternFill>
          <bgColor rgb="FFFF0000"/>
        </patternFill>
      </fill>
    </dxf>
    <dxf>
      <font>
        <strike val="0"/>
        <color theme="0"/>
      </font>
      <fill>
        <patternFill>
          <bgColor rgb="FFFF0000"/>
        </patternFill>
      </fill>
    </dxf>
    <dxf>
      <font>
        <color theme="0"/>
      </font>
      <fill>
        <patternFill patternType="solid">
          <bgColor rgb="FFFF0000"/>
        </patternFill>
      </fill>
    </dxf>
    <dxf>
      <font>
        <strike val="0"/>
      </font>
      <fill>
        <patternFill>
          <bgColor theme="4"/>
        </patternFill>
      </fill>
    </dxf>
    <dxf>
      <font>
        <strike val="0"/>
        <color theme="0"/>
      </font>
      <fill>
        <patternFill>
          <bgColor rgb="FFFF33CC"/>
        </patternFill>
      </fill>
    </dxf>
    <dxf>
      <fill>
        <patternFill>
          <bgColor rgb="FFFFFF99"/>
        </patternFill>
      </fill>
    </dxf>
  </dxfs>
  <tableStyles count="0" defaultTableStyle="TableStyleMedium2" defaultPivotStyle="PivotStyleLight16"/>
  <colors>
    <mruColors>
      <color rgb="FFFF33CC"/>
      <color rgb="FF747474"/>
      <color rgb="FFED0000"/>
      <color rgb="FFFF00FF"/>
      <color rgb="FFFF3399"/>
      <color rgb="FFFF99FF"/>
      <color rgb="FFFFFF99"/>
      <color rgb="FFFFFF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123825</xdr:colOff>
      <xdr:row>3</xdr:row>
      <xdr:rowOff>57150</xdr:rowOff>
    </xdr:from>
    <xdr:to>
      <xdr:col>8</xdr:col>
      <xdr:colOff>295275</xdr:colOff>
      <xdr:row>4</xdr:row>
      <xdr:rowOff>295275</xdr:rowOff>
    </xdr:to>
    <xdr:sp macro="" textlink="">
      <xdr:nvSpPr>
        <xdr:cNvPr id="2" name="右中かっこ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6477000" y="971550"/>
          <a:ext cx="171450" cy="542925"/>
        </a:xfrm>
        <a:prstGeom prst="rightBrace">
          <a:avLst>
            <a:gd name="adj1" fmla="val 25000"/>
            <a:gd name="adj2" fmla="val 50000"/>
          </a:avLst>
        </a:prstGeom>
        <a:ln w="1905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314324</xdr:colOff>
      <xdr:row>3</xdr:row>
      <xdr:rowOff>19050</xdr:rowOff>
    </xdr:from>
    <xdr:to>
      <xdr:col>13</xdr:col>
      <xdr:colOff>476249</xdr:colOff>
      <xdr:row>6</xdr:row>
      <xdr:rowOff>19050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6667499" y="933450"/>
          <a:ext cx="3590925" cy="9144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600">
              <a:solidFill>
                <a:srgbClr val="ED0000"/>
              </a:solidFill>
            </a:rPr>
            <a:t>本申込書の記載内容について、</a:t>
          </a:r>
          <a:endParaRPr kumimoji="1" lang="en-US" altLang="ja-JP" sz="1600">
            <a:solidFill>
              <a:srgbClr val="ED0000"/>
            </a:solidFill>
          </a:endParaRPr>
        </a:p>
        <a:p>
          <a:r>
            <a:rPr kumimoji="1" lang="ja-JP" altLang="en-US" sz="1600">
              <a:solidFill>
                <a:srgbClr val="ED0000"/>
              </a:solidFill>
            </a:rPr>
            <a:t>お問い合わせする場合があります。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89533</xdr:colOff>
      <xdr:row>0</xdr:row>
      <xdr:rowOff>74295</xdr:rowOff>
    </xdr:from>
    <xdr:to>
      <xdr:col>4</xdr:col>
      <xdr:colOff>1455420</xdr:colOff>
      <xdr:row>0</xdr:row>
      <xdr:rowOff>464820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9C7E940-C877-4B09-BE33-6FA5BC09E85D}"/>
            </a:ext>
          </a:extLst>
        </xdr:cNvPr>
        <xdr:cNvSpPr txBox="1"/>
      </xdr:nvSpPr>
      <xdr:spPr>
        <a:xfrm>
          <a:off x="325753" y="74295"/>
          <a:ext cx="2981327" cy="3905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600">
              <a:solidFill>
                <a:srgbClr val="FF0000"/>
              </a:solidFill>
            </a:rPr>
            <a:t>ランキング順に記入してください</a:t>
          </a:r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02F0A7-D1E5-40B6-B472-70763F2A7D35}">
  <sheetPr codeName="Sheet1"/>
  <dimension ref="B2:C58"/>
  <sheetViews>
    <sheetView showGridLines="0" topLeftCell="A27" workbookViewId="0">
      <selection activeCell="H38" sqref="H38"/>
    </sheetView>
  </sheetViews>
  <sheetFormatPr defaultColWidth="9" defaultRowHeight="24.6" x14ac:dyDescent="0.2"/>
  <cols>
    <col min="1" max="1" width="9" style="1"/>
    <col min="2" max="2" width="46.21875" style="2" bestFit="1" customWidth="1"/>
    <col min="3" max="3" width="8.6640625" style="1" customWidth="1"/>
    <col min="4" max="16384" width="9" style="1"/>
  </cols>
  <sheetData>
    <row r="2" spans="2:3" x14ac:dyDescent="0.2">
      <c r="B2" s="3" t="s">
        <v>14</v>
      </c>
    </row>
    <row r="3" spans="2:3" x14ac:dyDescent="0.2">
      <c r="B3" s="3" t="s">
        <v>15</v>
      </c>
    </row>
    <row r="5" spans="2:3" x14ac:dyDescent="0.2">
      <c r="B5" s="26" t="s">
        <v>59</v>
      </c>
      <c r="C5" s="23">
        <v>6</v>
      </c>
    </row>
    <row r="6" spans="2:3" x14ac:dyDescent="0.2">
      <c r="B6" s="26" t="s">
        <v>60</v>
      </c>
      <c r="C6" s="23">
        <v>5</v>
      </c>
    </row>
    <row r="7" spans="2:3" x14ac:dyDescent="0.2">
      <c r="B7" s="26" t="s">
        <v>61</v>
      </c>
      <c r="C7" s="23">
        <v>4</v>
      </c>
    </row>
    <row r="8" spans="2:3" x14ac:dyDescent="0.2">
      <c r="B8" s="26" t="s">
        <v>62</v>
      </c>
      <c r="C8" s="23">
        <v>3</v>
      </c>
    </row>
    <row r="9" spans="2:3" x14ac:dyDescent="0.2">
      <c r="B9" s="26" t="s">
        <v>63</v>
      </c>
      <c r="C9" s="23">
        <v>2</v>
      </c>
    </row>
    <row r="10" spans="2:3" x14ac:dyDescent="0.2">
      <c r="B10" s="26" t="s">
        <v>64</v>
      </c>
      <c r="C10" s="23">
        <v>1</v>
      </c>
    </row>
    <row r="11" spans="2:3" x14ac:dyDescent="0.2">
      <c r="B11" s="26" t="s">
        <v>22</v>
      </c>
      <c r="C11" s="23">
        <v>1</v>
      </c>
    </row>
    <row r="12" spans="2:3" x14ac:dyDescent="0.2">
      <c r="B12" s="26" t="s">
        <v>23</v>
      </c>
      <c r="C12" s="23">
        <v>1</v>
      </c>
    </row>
    <row r="14" spans="2:3" x14ac:dyDescent="0.2">
      <c r="B14" s="3"/>
    </row>
    <row r="15" spans="2:3" x14ac:dyDescent="0.2">
      <c r="B15" s="3" t="s">
        <v>24</v>
      </c>
    </row>
    <row r="17" spans="2:3" x14ac:dyDescent="0.2">
      <c r="B17" s="3"/>
    </row>
    <row r="18" spans="2:3" x14ac:dyDescent="0.2">
      <c r="B18" s="3" t="s">
        <v>6</v>
      </c>
    </row>
    <row r="19" spans="2:3" x14ac:dyDescent="0.2">
      <c r="B19" s="3" t="s">
        <v>7</v>
      </c>
    </row>
    <row r="20" spans="2:3" x14ac:dyDescent="0.2">
      <c r="B20" s="3" t="s">
        <v>8</v>
      </c>
    </row>
    <row r="21" spans="2:3" x14ac:dyDescent="0.2">
      <c r="B21" s="3" t="s">
        <v>9</v>
      </c>
    </row>
    <row r="22" spans="2:3" x14ac:dyDescent="0.2">
      <c r="B22" s="3" t="s">
        <v>10</v>
      </c>
    </row>
    <row r="23" spans="2:3" x14ac:dyDescent="0.2">
      <c r="B23" s="3" t="s">
        <v>21</v>
      </c>
    </row>
    <row r="25" spans="2:3" x14ac:dyDescent="0.2">
      <c r="B25" s="3" t="s">
        <v>16</v>
      </c>
      <c r="C25" s="1" t="s">
        <v>12</v>
      </c>
    </row>
    <row r="26" spans="2:3" x14ac:dyDescent="0.2">
      <c r="B26" s="3" t="s">
        <v>11</v>
      </c>
      <c r="C26" s="1" t="s">
        <v>13</v>
      </c>
    </row>
    <row r="28" spans="2:3" x14ac:dyDescent="0.2">
      <c r="B28" s="3" t="s">
        <v>25</v>
      </c>
    </row>
    <row r="29" spans="2:3" x14ac:dyDescent="0.2">
      <c r="B29" s="3" t="s">
        <v>88</v>
      </c>
    </row>
    <row r="30" spans="2:3" x14ac:dyDescent="0.2">
      <c r="B30" s="3" t="s">
        <v>89</v>
      </c>
    </row>
    <row r="31" spans="2:3" x14ac:dyDescent="0.2">
      <c r="B31" s="3" t="s">
        <v>35</v>
      </c>
    </row>
    <row r="32" spans="2:3" x14ac:dyDescent="0.2">
      <c r="B32" s="3" t="s">
        <v>26</v>
      </c>
    </row>
    <row r="33" spans="2:3" x14ac:dyDescent="0.2">
      <c r="B33" s="3" t="s">
        <v>27</v>
      </c>
    </row>
    <row r="34" spans="2:3" x14ac:dyDescent="0.2">
      <c r="B34" s="3" t="s">
        <v>28</v>
      </c>
    </row>
    <row r="35" spans="2:3" x14ac:dyDescent="0.2">
      <c r="B35" s="3" t="s">
        <v>29</v>
      </c>
    </row>
    <row r="36" spans="2:3" x14ac:dyDescent="0.2">
      <c r="B36" s="3" t="s">
        <v>84</v>
      </c>
    </row>
    <row r="37" spans="2:3" x14ac:dyDescent="0.2">
      <c r="B37" s="3" t="s">
        <v>36</v>
      </c>
    </row>
    <row r="38" spans="2:3" x14ac:dyDescent="0.2">
      <c r="B38" s="3" t="s">
        <v>30</v>
      </c>
    </row>
    <row r="40" spans="2:3" x14ac:dyDescent="0.2">
      <c r="B40" s="3" t="s">
        <v>38</v>
      </c>
      <c r="C40" s="23">
        <v>6</v>
      </c>
    </row>
    <row r="41" spans="2:3" x14ac:dyDescent="0.2">
      <c r="B41" s="3" t="s">
        <v>39</v>
      </c>
      <c r="C41" s="23">
        <v>4</v>
      </c>
    </row>
    <row r="42" spans="2:3" x14ac:dyDescent="0.2">
      <c r="B42" s="3" t="s">
        <v>40</v>
      </c>
      <c r="C42" s="23">
        <v>2</v>
      </c>
    </row>
    <row r="43" spans="2:3" x14ac:dyDescent="0.2">
      <c r="B43" s="3" t="s">
        <v>41</v>
      </c>
      <c r="C43" s="23">
        <v>6</v>
      </c>
    </row>
    <row r="44" spans="2:3" x14ac:dyDescent="0.2">
      <c r="B44" s="3" t="s">
        <v>42</v>
      </c>
      <c r="C44" s="23">
        <v>4</v>
      </c>
    </row>
    <row r="45" spans="2:3" x14ac:dyDescent="0.2">
      <c r="B45" s="3" t="s">
        <v>43</v>
      </c>
      <c r="C45" s="23">
        <v>2</v>
      </c>
    </row>
    <row r="47" spans="2:3" x14ac:dyDescent="0.2">
      <c r="B47" s="3" t="s">
        <v>31</v>
      </c>
    </row>
    <row r="48" spans="2:3" x14ac:dyDescent="0.2">
      <c r="B48" s="3" t="s">
        <v>32</v>
      </c>
    </row>
    <row r="49" spans="2:2" x14ac:dyDescent="0.2">
      <c r="B49" s="3" t="s">
        <v>33</v>
      </c>
    </row>
    <row r="50" spans="2:2" x14ac:dyDescent="0.2">
      <c r="B50" s="3" t="s">
        <v>34</v>
      </c>
    </row>
    <row r="52" spans="2:2" x14ac:dyDescent="0.2">
      <c r="B52" s="3" t="s">
        <v>80</v>
      </c>
    </row>
    <row r="53" spans="2:2" x14ac:dyDescent="0.2">
      <c r="B53" s="3" t="s">
        <v>81</v>
      </c>
    </row>
    <row r="54" spans="2:2" x14ac:dyDescent="0.2">
      <c r="B54" s="3" t="s">
        <v>82</v>
      </c>
    </row>
    <row r="55" spans="2:2" x14ac:dyDescent="0.2">
      <c r="B55" s="3" t="s">
        <v>83</v>
      </c>
    </row>
    <row r="57" spans="2:2" x14ac:dyDescent="0.2">
      <c r="B57" s="3" t="s">
        <v>3</v>
      </c>
    </row>
    <row r="58" spans="2:2" x14ac:dyDescent="0.2">
      <c r="B58" s="3" t="s">
        <v>4</v>
      </c>
    </row>
  </sheetData>
  <dataConsolidate/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rgb="FF92D050"/>
  </sheetPr>
  <dimension ref="A1:H13"/>
  <sheetViews>
    <sheetView showGridLines="0" showRowColHeaders="0" tabSelected="1" workbookViewId="0">
      <selection activeCell="D3" sqref="D3:H3"/>
    </sheetView>
  </sheetViews>
  <sheetFormatPr defaultColWidth="9" defaultRowHeight="24.6" x14ac:dyDescent="0.2"/>
  <cols>
    <col min="1" max="1" width="9" style="1"/>
    <col min="2" max="3" width="10.6640625" style="5" customWidth="1"/>
    <col min="4" max="8" width="10.6640625" style="6" customWidth="1"/>
    <col min="9" max="16384" width="9" style="1"/>
  </cols>
  <sheetData>
    <row r="1" spans="1:8" x14ac:dyDescent="0.2">
      <c r="A1" s="54">
        <v>1.1000000000000001</v>
      </c>
    </row>
    <row r="2" spans="1:8" x14ac:dyDescent="0.2">
      <c r="B2" s="69" t="s">
        <v>2</v>
      </c>
      <c r="C2" s="70"/>
      <c r="D2" s="67" t="s">
        <v>91</v>
      </c>
      <c r="E2" s="67"/>
      <c r="F2" s="67"/>
      <c r="G2" s="67"/>
      <c r="H2" s="67"/>
    </row>
    <row r="3" spans="1:8" x14ac:dyDescent="0.2">
      <c r="B3" s="69" t="s">
        <v>0</v>
      </c>
      <c r="C3" s="70"/>
      <c r="D3" s="68"/>
      <c r="E3" s="68"/>
      <c r="F3" s="68"/>
      <c r="G3" s="68"/>
      <c r="H3" s="68"/>
    </row>
    <row r="4" spans="1:8" x14ac:dyDescent="0.2">
      <c r="B4" s="69" t="s">
        <v>1</v>
      </c>
      <c r="C4" s="70"/>
      <c r="D4" s="68"/>
      <c r="E4" s="68"/>
      <c r="F4" s="68"/>
      <c r="G4" s="68"/>
      <c r="H4" s="68"/>
    </row>
    <row r="5" spans="1:8" x14ac:dyDescent="0.2">
      <c r="B5" s="69" t="s">
        <v>18</v>
      </c>
      <c r="C5" s="70"/>
      <c r="D5" s="68"/>
      <c r="E5" s="68"/>
      <c r="F5" s="68"/>
      <c r="G5" s="68"/>
      <c r="H5" s="68"/>
    </row>
    <row r="7" spans="1:8" ht="27" x14ac:dyDescent="0.2">
      <c r="B7" s="62" t="s">
        <v>90</v>
      </c>
      <c r="C7" s="63"/>
      <c r="D7" s="63"/>
      <c r="E7" s="63"/>
      <c r="F7" s="63"/>
      <c r="G7" s="63"/>
      <c r="H7" s="64"/>
    </row>
    <row r="8" spans="1:8" x14ac:dyDescent="0.2">
      <c r="B8" s="65" t="s">
        <v>38</v>
      </c>
      <c r="C8" s="66"/>
      <c r="D8" s="7">
        <f>COUNTIF(選手!$D$3:$D$22,B8)</f>
        <v>0</v>
      </c>
      <c r="E8" s="1"/>
      <c r="F8" s="60" t="s">
        <v>3</v>
      </c>
      <c r="G8" s="61"/>
      <c r="H8" s="7">
        <f>COUNTIF(監督コーチ!$D$3:$D$12,F8)</f>
        <v>0</v>
      </c>
    </row>
    <row r="9" spans="1:8" x14ac:dyDescent="0.2">
      <c r="B9" s="65" t="s">
        <v>39</v>
      </c>
      <c r="C9" s="66"/>
      <c r="D9" s="7">
        <f>COUNTIF(選手!$D$3:$D$22,B9)</f>
        <v>0</v>
      </c>
      <c r="E9" s="1"/>
      <c r="F9" s="60" t="s">
        <v>4</v>
      </c>
      <c r="G9" s="61"/>
      <c r="H9" s="7">
        <f>COUNTIF(監督コーチ!$D$3:$D$12,F9)</f>
        <v>0</v>
      </c>
    </row>
    <row r="10" spans="1:8" x14ac:dyDescent="0.2">
      <c r="B10" s="65" t="s">
        <v>40</v>
      </c>
      <c r="C10" s="66"/>
      <c r="D10" s="7">
        <f>COUNTIF(選手!$D$3:$D$22,B10)</f>
        <v>0</v>
      </c>
      <c r="E10" s="1"/>
      <c r="F10" s="1"/>
      <c r="G10" s="1"/>
      <c r="H10" s="1"/>
    </row>
    <row r="11" spans="1:8" x14ac:dyDescent="0.2">
      <c r="B11" s="58" t="s">
        <v>41</v>
      </c>
      <c r="C11" s="59"/>
      <c r="D11" s="7">
        <f>COUNTIF(選手!$D$3:$D$22,B11)</f>
        <v>0</v>
      </c>
      <c r="E11" s="1"/>
      <c r="F11" s="1"/>
      <c r="G11" s="1"/>
      <c r="H11" s="1"/>
    </row>
    <row r="12" spans="1:8" x14ac:dyDescent="0.2">
      <c r="B12" s="58" t="s">
        <v>42</v>
      </c>
      <c r="C12" s="59"/>
      <c r="D12" s="7">
        <f>COUNTIF(選手!$D$3:$D$22,B12)</f>
        <v>0</v>
      </c>
      <c r="E12" s="1"/>
      <c r="F12" s="1"/>
      <c r="G12" s="1"/>
      <c r="H12" s="1"/>
    </row>
    <row r="13" spans="1:8" x14ac:dyDescent="0.2">
      <c r="B13" s="58" t="s">
        <v>43</v>
      </c>
      <c r="C13" s="59"/>
      <c r="D13" s="7">
        <f>COUNTIF(選手!$D$3:$D$22,B13)</f>
        <v>0</v>
      </c>
      <c r="E13" s="1"/>
      <c r="F13" s="1"/>
      <c r="G13" s="1"/>
      <c r="H13" s="1"/>
    </row>
  </sheetData>
  <sheetProtection algorithmName="SHA-512" hashValue="Ge+riycBt/DT8cTdS3ARQV2DVlbU9xUlwLfmeLHueVBNG1uZA67+F8jjphErHdds+AQw/5wqitV8bIk30M7kwg==" saltValue="ut0KMN9UCiD9Z9FmBEkqdg==" spinCount="100000" sheet="1" objects="1" scenarios="1"/>
  <mergeCells count="17">
    <mergeCell ref="D2:H2"/>
    <mergeCell ref="D3:H3"/>
    <mergeCell ref="D4:H4"/>
    <mergeCell ref="D5:H5"/>
    <mergeCell ref="B2:C2"/>
    <mergeCell ref="B3:C3"/>
    <mergeCell ref="B4:C4"/>
    <mergeCell ref="B5:C5"/>
    <mergeCell ref="B12:C12"/>
    <mergeCell ref="B13:C13"/>
    <mergeCell ref="F9:G9"/>
    <mergeCell ref="F8:G8"/>
    <mergeCell ref="B7:H7"/>
    <mergeCell ref="B8:C8"/>
    <mergeCell ref="B11:C11"/>
    <mergeCell ref="B10:C10"/>
    <mergeCell ref="B9:C9"/>
  </mergeCells>
  <phoneticPr fontId="1"/>
  <conditionalFormatting sqref="D3:D5">
    <cfRule type="expression" dxfId="14" priority="4">
      <formula>$D3=""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321AFE-1B72-4F8E-816B-855898B62C9C}">
  <sheetPr codeName="Sheet3">
    <tabColor theme="9" tint="0.59999389629810485"/>
  </sheetPr>
  <dimension ref="B1:AK14"/>
  <sheetViews>
    <sheetView showGridLines="0" showRowColHeaders="0" zoomScaleNormal="100" workbookViewId="0">
      <selection activeCell="D3" sqref="D3"/>
    </sheetView>
  </sheetViews>
  <sheetFormatPr defaultColWidth="9" defaultRowHeight="22.8" x14ac:dyDescent="0.2"/>
  <cols>
    <col min="1" max="1" width="3.44140625" style="8" customWidth="1"/>
    <col min="2" max="2" width="5.77734375" style="8" bestFit="1" customWidth="1"/>
    <col min="3" max="3" width="6.88671875" style="8" bestFit="1" customWidth="1"/>
    <col min="4" max="4" width="10.88671875" style="8" customWidth="1"/>
    <col min="5" max="6" width="26.88671875" style="8" customWidth="1"/>
    <col min="7" max="7" width="14" style="8" bestFit="1" customWidth="1"/>
    <col min="8" max="8" width="27.33203125" style="9" customWidth="1"/>
    <col min="9" max="9" width="1.44140625" style="4" customWidth="1"/>
    <col min="10" max="10" width="33.6640625" style="4" customWidth="1"/>
    <col min="11" max="11" width="3.6640625" style="8" customWidth="1"/>
    <col min="12" max="35" width="5.6640625" style="33" hidden="1" customWidth="1"/>
    <col min="36" max="37" width="9" style="33" hidden="1" customWidth="1"/>
    <col min="38" max="16384" width="9" style="8"/>
  </cols>
  <sheetData>
    <row r="1" spans="2:35" ht="45" customHeight="1" thickBot="1" x14ac:dyDescent="0.25">
      <c r="E1" s="24"/>
      <c r="F1" s="24"/>
      <c r="G1" s="24"/>
      <c r="H1" s="25"/>
    </row>
    <row r="2" spans="2:35" ht="36.75" customHeight="1" thickBot="1" x14ac:dyDescent="0.25">
      <c r="B2" s="35" t="s">
        <v>75</v>
      </c>
      <c r="C2" s="37" t="s">
        <v>17</v>
      </c>
      <c r="D2" s="34" t="s">
        <v>78</v>
      </c>
      <c r="E2" s="34" t="s">
        <v>76</v>
      </c>
      <c r="F2" s="34" t="s">
        <v>77</v>
      </c>
      <c r="G2" s="31" t="s">
        <v>79</v>
      </c>
      <c r="H2" s="32" t="s">
        <v>57</v>
      </c>
      <c r="J2" s="36" t="s">
        <v>44</v>
      </c>
      <c r="L2" s="33" t="s">
        <v>69</v>
      </c>
      <c r="M2" s="33" t="s">
        <v>85</v>
      </c>
      <c r="N2" s="33" t="s">
        <v>53</v>
      </c>
      <c r="O2" s="33" t="s">
        <v>54</v>
      </c>
      <c r="P2" s="33" t="s">
        <v>55</v>
      </c>
      <c r="Q2" s="33" t="s">
        <v>56</v>
      </c>
      <c r="S2" s="33" t="s">
        <v>45</v>
      </c>
      <c r="T2" s="33" t="s">
        <v>86</v>
      </c>
      <c r="V2" s="33" t="s">
        <v>47</v>
      </c>
      <c r="W2" s="33" t="s">
        <v>48</v>
      </c>
      <c r="X2" s="33" t="s">
        <v>49</v>
      </c>
      <c r="Y2" s="33" t="s">
        <v>50</v>
      </c>
      <c r="Z2" s="33" t="s">
        <v>87</v>
      </c>
      <c r="AB2" s="33" t="s">
        <v>68</v>
      </c>
      <c r="AC2" s="33" t="s">
        <v>66</v>
      </c>
      <c r="AD2" s="33" t="s">
        <v>67</v>
      </c>
      <c r="AE2" s="33" t="s">
        <v>70</v>
      </c>
      <c r="AF2" s="33" t="s">
        <v>71</v>
      </c>
      <c r="AG2" s="33" t="s">
        <v>72</v>
      </c>
      <c r="AH2" s="33" t="s">
        <v>73</v>
      </c>
      <c r="AI2" s="33" t="s">
        <v>74</v>
      </c>
    </row>
    <row r="3" spans="2:35" ht="25.5" customHeight="1" x14ac:dyDescent="0.2">
      <c r="B3" s="50">
        <v>1</v>
      </c>
      <c r="C3" s="51" t="str" cm="1">
        <f t="array" ref="C3">_xlfn.IFS(S3="X","",L3="OK","OK",TRUE,"NG")</f>
        <v/>
      </c>
      <c r="D3" s="46"/>
      <c r="E3" s="47"/>
      <c r="F3" s="47"/>
      <c r="G3" s="48"/>
      <c r="H3" s="49"/>
      <c r="J3" s="43" t="str">
        <f>IF(L3="OK","",L3)</f>
        <v/>
      </c>
      <c r="L3" s="33" t="str" cm="1">
        <f t="array" ref="L3">_xlfn.IFS(S3="X","",T3="X",ERR監督コーチ未選択,V3="X",ERR選手未入力,W3=0,ERR選手区切,X3="X",ERRふりがな未入力,Y3=0,ERRふりがな区切,Z3="X",ERR審判資格,AB3="X",ERR登録番号,AC3&amp;AD3="XX",ERR登録番号,TRUE,"OK")</f>
        <v/>
      </c>
      <c r="M3" s="33" t="str">
        <f>TRIM(D3)</f>
        <v/>
      </c>
      <c r="N3" s="33" t="str">
        <f>TRIM(E3)</f>
        <v/>
      </c>
      <c r="O3" s="33" t="str">
        <f>TRIM(F3)</f>
        <v/>
      </c>
      <c r="P3" s="33" t="str">
        <f>TRIM(G3)</f>
        <v/>
      </c>
      <c r="Q3" s="33" t="str">
        <f>TRIM(H3)</f>
        <v/>
      </c>
      <c r="S3" s="33" t="str">
        <f>IF(M3&amp;N3&amp;O3&amp;P3&amp;Q3="","X","O")</f>
        <v>X</v>
      </c>
      <c r="T3" s="33" t="str">
        <f>IF(M3="","X","O")</f>
        <v>X</v>
      </c>
      <c r="V3" s="33" t="str">
        <f>IF(TRIM(N3)="","X","O")</f>
        <v>X</v>
      </c>
      <c r="W3" s="33">
        <f t="array" ref="W3">MAX(IFERROR(FIND(区切文字,N3),0))</f>
        <v>0</v>
      </c>
      <c r="X3" s="33" t="str">
        <f>IF(O3="","X","O")</f>
        <v>X</v>
      </c>
      <c r="Y3" s="33">
        <f t="array" ref="Y3">MAX(IFERROR(FIND(区切文字,O3),0))</f>
        <v>0</v>
      </c>
      <c r="Z3" s="33" t="str">
        <f>IF(P3="","X","O")</f>
        <v>X</v>
      </c>
      <c r="AB3" s="33" t="str">
        <f>IF(Q3="","X","O")</f>
        <v>X</v>
      </c>
      <c r="AC3" s="33" t="str">
        <f>IF(AND(ISNUMBER(VALUE(Q3))=TRUE,LEN(Q3)=10),"O","X")</f>
        <v>X</v>
      </c>
      <c r="AD3" s="33" t="str">
        <f>IF(Q3="申請中","O","X")</f>
        <v>X</v>
      </c>
      <c r="AE3" s="33" t="str">
        <f>IF(AND(S3="O",T3="O"),"O","X")</f>
        <v>X</v>
      </c>
      <c r="AF3" s="33" t="str">
        <f>IF(AND(S3="O",V3="O",W3&lt;&gt;0),"O","X")</f>
        <v>X</v>
      </c>
      <c r="AG3" s="33" t="str">
        <f>IF(AND(S3="O",X3="O",Y3&lt;&gt;0),"O","X")</f>
        <v>X</v>
      </c>
      <c r="AH3" s="33" t="str">
        <f>IFERROR(IF(AND(S3="O",Z3="O",U3&gt;=AA3),"O","X"),"X")</f>
        <v>X</v>
      </c>
      <c r="AI3" s="33" t="str">
        <f>IF(AND(S3="O",AB3="O",OR(AC3="O",AD3="O")),"O","X")</f>
        <v>X</v>
      </c>
    </row>
    <row r="4" spans="2:35" ht="25.5" customHeight="1" x14ac:dyDescent="0.2">
      <c r="B4" s="40">
        <v>2</v>
      </c>
      <c r="C4" s="52" t="str" cm="1">
        <f t="array" ref="C4">_xlfn.IFS(S4="X","",L4="OK","OK",TRUE,"NG")</f>
        <v/>
      </c>
      <c r="D4" s="29"/>
      <c r="E4" s="16"/>
      <c r="F4" s="16"/>
      <c r="G4" s="19"/>
      <c r="H4" s="20"/>
      <c r="J4" s="44" t="str">
        <f t="shared" ref="J4:J12" si="0">IF(L4="OK","",L4)</f>
        <v/>
      </c>
      <c r="L4" s="33" t="str" cm="1">
        <f t="array" ref="L4">_xlfn.IFS(S4="X","",T4="X",ERR監督コーチ未選択,V4="X",ERR選手未入力,W4=0,ERR選手区切,X4="X",ERRふりがな未入力,Y4=0,ERRふりがな区切,Z4="X",ERR審判資格,AB4="X",ERR登録番号,AC4&amp;AD4="XX",ERR登録番号,TRUE,"OK")</f>
        <v/>
      </c>
      <c r="M4" s="33" t="str">
        <f t="shared" ref="M4:Q12" si="1">TRIM(D4)</f>
        <v/>
      </c>
      <c r="N4" s="33" t="str">
        <f t="shared" si="1"/>
        <v/>
      </c>
      <c r="O4" s="33" t="str">
        <f t="shared" si="1"/>
        <v/>
      </c>
      <c r="P4" s="33" t="str">
        <f t="shared" si="1"/>
        <v/>
      </c>
      <c r="Q4" s="33" t="str">
        <f t="shared" si="1"/>
        <v/>
      </c>
      <c r="S4" s="33" t="str">
        <f t="shared" ref="S4:S12" si="2">IF(M4&amp;N4&amp;O4&amp;P4&amp;Q4="","X","O")</f>
        <v>X</v>
      </c>
      <c r="T4" s="33" t="str">
        <f t="shared" ref="T4:T12" si="3">IF(M4="","X","O")</f>
        <v>X</v>
      </c>
      <c r="V4" s="33" t="str">
        <f t="shared" ref="V4:V12" si="4">IF(TRIM(N4)="","X","O")</f>
        <v>X</v>
      </c>
      <c r="W4" s="33">
        <f t="array" ref="W4">MAX(IFERROR(FIND(区切文字,N4),0))</f>
        <v>0</v>
      </c>
      <c r="X4" s="33" t="str">
        <f t="shared" ref="X4:X12" si="5">IF(O4="","X","O")</f>
        <v>X</v>
      </c>
      <c r="Y4" s="33">
        <f t="array" ref="Y4">MAX(IFERROR(FIND(区切文字,O4),0))</f>
        <v>0</v>
      </c>
      <c r="Z4" s="33" t="str">
        <f t="shared" ref="Z4:Z12" si="6">IF(P4="","X","O")</f>
        <v>X</v>
      </c>
      <c r="AB4" s="33" t="str">
        <f t="shared" ref="AB4:AB12" si="7">IF(Q4="","X","O")</f>
        <v>X</v>
      </c>
      <c r="AC4" s="33" t="str">
        <f t="shared" ref="AC4:AC12" si="8">IF(AND(ISNUMBER(VALUE(Q4))=TRUE,LEN(Q4)=10),"O","X")</f>
        <v>X</v>
      </c>
      <c r="AD4" s="33" t="str">
        <f t="shared" ref="AD4:AD12" si="9">IF(Q4="申請中","O","X")</f>
        <v>X</v>
      </c>
      <c r="AE4" s="33" t="str">
        <f t="shared" ref="AE4:AE12" si="10">IF(AND(S4="O",T4="O"),"O","X")</f>
        <v>X</v>
      </c>
      <c r="AF4" s="33" t="str">
        <f t="shared" ref="AF4:AF12" si="11">IF(AND(S4="O",V4="O",W4&lt;&gt;0),"O","X")</f>
        <v>X</v>
      </c>
      <c r="AG4" s="33" t="str">
        <f t="shared" ref="AG4:AG12" si="12">IF(AND(S4="O",X4="O",Y4&lt;&gt;0),"O","X")</f>
        <v>X</v>
      </c>
      <c r="AH4" s="33" t="str">
        <f t="shared" ref="AH4:AH12" si="13">IFERROR(IF(AND(S4="O",Z4="O",U4&gt;=AA4),"O","X"),"X")</f>
        <v>X</v>
      </c>
      <c r="AI4" s="33" t="str">
        <f t="shared" ref="AI4:AI12" si="14">IF(AND(S4="O",AB4="O",OR(AC4="O",AD4="O")),"O","X")</f>
        <v>X</v>
      </c>
    </row>
    <row r="5" spans="2:35" ht="25.5" customHeight="1" x14ac:dyDescent="0.2">
      <c r="B5" s="40">
        <v>3</v>
      </c>
      <c r="C5" s="52" t="str" cm="1">
        <f t="array" ref="C5">_xlfn.IFS(S5="X","",L5="OK","OK",TRUE,"NG")</f>
        <v/>
      </c>
      <c r="D5" s="29"/>
      <c r="E5" s="16"/>
      <c r="F5" s="16"/>
      <c r="G5" s="19"/>
      <c r="H5" s="20"/>
      <c r="J5" s="44" t="str">
        <f t="shared" si="0"/>
        <v/>
      </c>
      <c r="L5" s="33" t="str" cm="1">
        <f t="array" ref="L5">_xlfn.IFS(S5="X","",T5="X",ERR監督コーチ未選択,V5="X",ERR選手未入力,W5=0,ERR選手区切,X5="X",ERRふりがな未入力,Y5=0,ERRふりがな区切,Z5="X",ERR審判資格,AB5="X",ERR登録番号,AC5&amp;AD5="XX",ERR登録番号,TRUE,"OK")</f>
        <v/>
      </c>
      <c r="M5" s="33" t="str">
        <f t="shared" si="1"/>
        <v/>
      </c>
      <c r="N5" s="33" t="str">
        <f t="shared" si="1"/>
        <v/>
      </c>
      <c r="O5" s="33" t="str">
        <f t="shared" si="1"/>
        <v/>
      </c>
      <c r="P5" s="33" t="str">
        <f t="shared" si="1"/>
        <v/>
      </c>
      <c r="Q5" s="33" t="str">
        <f t="shared" si="1"/>
        <v/>
      </c>
      <c r="S5" s="33" t="str">
        <f t="shared" si="2"/>
        <v>X</v>
      </c>
      <c r="T5" s="33" t="str">
        <f t="shared" si="3"/>
        <v>X</v>
      </c>
      <c r="V5" s="33" t="str">
        <f t="shared" si="4"/>
        <v>X</v>
      </c>
      <c r="W5" s="33">
        <f t="array" ref="W5">MAX(IFERROR(FIND(区切文字,N5),0))</f>
        <v>0</v>
      </c>
      <c r="X5" s="33" t="str">
        <f t="shared" si="5"/>
        <v>X</v>
      </c>
      <c r="Y5" s="33">
        <f t="array" ref="Y5">MAX(IFERROR(FIND(区切文字,O5),0))</f>
        <v>0</v>
      </c>
      <c r="Z5" s="33" t="str">
        <f t="shared" si="6"/>
        <v>X</v>
      </c>
      <c r="AB5" s="33" t="str">
        <f t="shared" si="7"/>
        <v>X</v>
      </c>
      <c r="AC5" s="33" t="str">
        <f t="shared" si="8"/>
        <v>X</v>
      </c>
      <c r="AD5" s="33" t="str">
        <f t="shared" si="9"/>
        <v>X</v>
      </c>
      <c r="AE5" s="33" t="str">
        <f t="shared" si="10"/>
        <v>X</v>
      </c>
      <c r="AF5" s="33" t="str">
        <f t="shared" si="11"/>
        <v>X</v>
      </c>
      <c r="AG5" s="33" t="str">
        <f t="shared" si="12"/>
        <v>X</v>
      </c>
      <c r="AH5" s="33" t="str">
        <f t="shared" si="13"/>
        <v>X</v>
      </c>
      <c r="AI5" s="33" t="str">
        <f t="shared" si="14"/>
        <v>X</v>
      </c>
    </row>
    <row r="6" spans="2:35" ht="25.5" customHeight="1" x14ac:dyDescent="0.2">
      <c r="B6" s="40">
        <v>4</v>
      </c>
      <c r="C6" s="52" t="str" cm="1">
        <f t="array" ref="C6">_xlfn.IFS(S6="X","",L6="OK","OK",TRUE,"NG")</f>
        <v/>
      </c>
      <c r="D6" s="29"/>
      <c r="E6" s="16"/>
      <c r="F6" s="16"/>
      <c r="G6" s="19"/>
      <c r="H6" s="20"/>
      <c r="J6" s="44" t="str">
        <f t="shared" si="0"/>
        <v/>
      </c>
      <c r="L6" s="33" t="str" cm="1">
        <f t="array" ref="L6">_xlfn.IFS(S6="X","",T6="X",ERR監督コーチ未選択,V6="X",ERR選手未入力,W6=0,ERR選手区切,X6="X",ERRふりがな未入力,Y6=0,ERRふりがな区切,Z6="X",ERR審判資格,AB6="X",ERR登録番号,AC6&amp;AD6="XX",ERR登録番号,TRUE,"OK")</f>
        <v/>
      </c>
      <c r="M6" s="33" t="str">
        <f t="shared" si="1"/>
        <v/>
      </c>
      <c r="N6" s="33" t="str">
        <f t="shared" si="1"/>
        <v/>
      </c>
      <c r="O6" s="33" t="str">
        <f t="shared" si="1"/>
        <v/>
      </c>
      <c r="P6" s="33" t="str">
        <f t="shared" si="1"/>
        <v/>
      </c>
      <c r="Q6" s="33" t="str">
        <f t="shared" si="1"/>
        <v/>
      </c>
      <c r="S6" s="33" t="str">
        <f t="shared" si="2"/>
        <v>X</v>
      </c>
      <c r="T6" s="33" t="str">
        <f t="shared" si="3"/>
        <v>X</v>
      </c>
      <c r="V6" s="33" t="str">
        <f t="shared" si="4"/>
        <v>X</v>
      </c>
      <c r="W6" s="33">
        <f t="array" ref="W6">MAX(IFERROR(FIND(区切文字,N6),0))</f>
        <v>0</v>
      </c>
      <c r="X6" s="33" t="str">
        <f t="shared" si="5"/>
        <v>X</v>
      </c>
      <c r="Y6" s="33">
        <f t="array" ref="Y6">MAX(IFERROR(FIND(区切文字,O6),0))</f>
        <v>0</v>
      </c>
      <c r="Z6" s="33" t="str">
        <f t="shared" si="6"/>
        <v>X</v>
      </c>
      <c r="AB6" s="33" t="str">
        <f t="shared" si="7"/>
        <v>X</v>
      </c>
      <c r="AC6" s="33" t="str">
        <f t="shared" si="8"/>
        <v>X</v>
      </c>
      <c r="AD6" s="33" t="str">
        <f t="shared" si="9"/>
        <v>X</v>
      </c>
      <c r="AE6" s="33" t="str">
        <f t="shared" si="10"/>
        <v>X</v>
      </c>
      <c r="AF6" s="33" t="str">
        <f t="shared" si="11"/>
        <v>X</v>
      </c>
      <c r="AG6" s="33" t="str">
        <f t="shared" si="12"/>
        <v>X</v>
      </c>
      <c r="AH6" s="33" t="str">
        <f t="shared" si="13"/>
        <v>X</v>
      </c>
      <c r="AI6" s="33" t="str">
        <f t="shared" si="14"/>
        <v>X</v>
      </c>
    </row>
    <row r="7" spans="2:35" ht="25.5" customHeight="1" x14ac:dyDescent="0.2">
      <c r="B7" s="40">
        <v>5</v>
      </c>
      <c r="C7" s="52" t="str" cm="1">
        <f t="array" ref="C7">_xlfn.IFS(S7="X","",L7="OK","OK",TRUE,"NG")</f>
        <v/>
      </c>
      <c r="D7" s="29"/>
      <c r="E7" s="16"/>
      <c r="F7" s="16"/>
      <c r="G7" s="19"/>
      <c r="H7" s="20"/>
      <c r="J7" s="44" t="str">
        <f t="shared" si="0"/>
        <v/>
      </c>
      <c r="L7" s="33" t="str" cm="1">
        <f t="array" ref="L7">_xlfn.IFS(S7="X","",T7="X",ERR監督コーチ未選択,V7="X",ERR選手未入力,W7=0,ERR選手区切,X7="X",ERRふりがな未入力,Y7=0,ERRふりがな区切,Z7="X",ERR審判資格,AB7="X",ERR登録番号,AC7&amp;AD7="XX",ERR登録番号,TRUE,"OK")</f>
        <v/>
      </c>
      <c r="M7" s="33" t="str">
        <f t="shared" si="1"/>
        <v/>
      </c>
      <c r="N7" s="33" t="str">
        <f t="shared" si="1"/>
        <v/>
      </c>
      <c r="O7" s="33" t="str">
        <f t="shared" si="1"/>
        <v/>
      </c>
      <c r="P7" s="33" t="str">
        <f t="shared" si="1"/>
        <v/>
      </c>
      <c r="Q7" s="33" t="str">
        <f t="shared" si="1"/>
        <v/>
      </c>
      <c r="S7" s="33" t="str">
        <f t="shared" si="2"/>
        <v>X</v>
      </c>
      <c r="T7" s="33" t="str">
        <f t="shared" si="3"/>
        <v>X</v>
      </c>
      <c r="V7" s="33" t="str">
        <f t="shared" si="4"/>
        <v>X</v>
      </c>
      <c r="W7" s="33">
        <f t="array" ref="W7">MAX(IFERROR(FIND(区切文字,N7),0))</f>
        <v>0</v>
      </c>
      <c r="X7" s="33" t="str">
        <f t="shared" si="5"/>
        <v>X</v>
      </c>
      <c r="Y7" s="33">
        <f t="array" ref="Y7">MAX(IFERROR(FIND(区切文字,O7),0))</f>
        <v>0</v>
      </c>
      <c r="Z7" s="33" t="str">
        <f t="shared" si="6"/>
        <v>X</v>
      </c>
      <c r="AB7" s="33" t="str">
        <f t="shared" si="7"/>
        <v>X</v>
      </c>
      <c r="AC7" s="33" t="str">
        <f t="shared" si="8"/>
        <v>X</v>
      </c>
      <c r="AD7" s="33" t="str">
        <f t="shared" si="9"/>
        <v>X</v>
      </c>
      <c r="AE7" s="33" t="str">
        <f t="shared" si="10"/>
        <v>X</v>
      </c>
      <c r="AF7" s="33" t="str">
        <f t="shared" si="11"/>
        <v>X</v>
      </c>
      <c r="AG7" s="33" t="str">
        <f t="shared" si="12"/>
        <v>X</v>
      </c>
      <c r="AH7" s="33" t="str">
        <f t="shared" si="13"/>
        <v>X</v>
      </c>
      <c r="AI7" s="33" t="str">
        <f t="shared" si="14"/>
        <v>X</v>
      </c>
    </row>
    <row r="8" spans="2:35" ht="25.5" customHeight="1" x14ac:dyDescent="0.2">
      <c r="B8" s="40">
        <v>6</v>
      </c>
      <c r="C8" s="52" t="str" cm="1">
        <f t="array" ref="C8">_xlfn.IFS(S8="X","",L8="OK","OK",TRUE,"NG")</f>
        <v/>
      </c>
      <c r="D8" s="29"/>
      <c r="E8" s="16"/>
      <c r="F8" s="16"/>
      <c r="G8" s="19"/>
      <c r="H8" s="20"/>
      <c r="J8" s="44" t="str">
        <f t="shared" si="0"/>
        <v/>
      </c>
      <c r="L8" s="33" t="str" cm="1">
        <f t="array" ref="L8">_xlfn.IFS(S8="X","",T8="X",ERR監督コーチ未選択,V8="X",ERR選手未入力,W8=0,ERR選手区切,X8="X",ERRふりがな未入力,Y8=0,ERRふりがな区切,Z8="X",ERR審判資格,AB8="X",ERR登録番号,AC8&amp;AD8="XX",ERR登録番号,TRUE,"OK")</f>
        <v/>
      </c>
      <c r="M8" s="33" t="str">
        <f t="shared" si="1"/>
        <v/>
      </c>
      <c r="N8" s="33" t="str">
        <f t="shared" si="1"/>
        <v/>
      </c>
      <c r="O8" s="33" t="str">
        <f t="shared" si="1"/>
        <v/>
      </c>
      <c r="P8" s="33" t="str">
        <f t="shared" si="1"/>
        <v/>
      </c>
      <c r="Q8" s="33" t="str">
        <f t="shared" si="1"/>
        <v/>
      </c>
      <c r="S8" s="33" t="str">
        <f t="shared" si="2"/>
        <v>X</v>
      </c>
      <c r="T8" s="33" t="str">
        <f t="shared" si="3"/>
        <v>X</v>
      </c>
      <c r="V8" s="33" t="str">
        <f t="shared" si="4"/>
        <v>X</v>
      </c>
      <c r="W8" s="33">
        <f t="array" ref="W8">MAX(IFERROR(FIND(区切文字,N8),0))</f>
        <v>0</v>
      </c>
      <c r="X8" s="33" t="str">
        <f t="shared" si="5"/>
        <v>X</v>
      </c>
      <c r="Y8" s="33">
        <f t="array" ref="Y8">MAX(IFERROR(FIND(区切文字,O8),0))</f>
        <v>0</v>
      </c>
      <c r="Z8" s="33" t="str">
        <f t="shared" si="6"/>
        <v>X</v>
      </c>
      <c r="AB8" s="33" t="str">
        <f t="shared" si="7"/>
        <v>X</v>
      </c>
      <c r="AC8" s="33" t="str">
        <f t="shared" si="8"/>
        <v>X</v>
      </c>
      <c r="AD8" s="33" t="str">
        <f t="shared" si="9"/>
        <v>X</v>
      </c>
      <c r="AE8" s="33" t="str">
        <f t="shared" si="10"/>
        <v>X</v>
      </c>
      <c r="AF8" s="33" t="str">
        <f t="shared" si="11"/>
        <v>X</v>
      </c>
      <c r="AG8" s="33" t="str">
        <f t="shared" si="12"/>
        <v>X</v>
      </c>
      <c r="AH8" s="33" t="str">
        <f t="shared" si="13"/>
        <v>X</v>
      </c>
      <c r="AI8" s="33" t="str">
        <f t="shared" si="14"/>
        <v>X</v>
      </c>
    </row>
    <row r="9" spans="2:35" ht="25.5" customHeight="1" x14ac:dyDescent="0.2">
      <c r="B9" s="40">
        <v>7</v>
      </c>
      <c r="C9" s="52" t="str" cm="1">
        <f t="array" ref="C9">_xlfn.IFS(S9="X","",L9="OK","OK",TRUE,"NG")</f>
        <v/>
      </c>
      <c r="D9" s="29"/>
      <c r="E9" s="16"/>
      <c r="F9" s="16"/>
      <c r="G9" s="19"/>
      <c r="H9" s="20"/>
      <c r="J9" s="44" t="str">
        <f t="shared" si="0"/>
        <v/>
      </c>
      <c r="L9" s="33" t="str" cm="1">
        <f t="array" ref="L9">_xlfn.IFS(S9="X","",T9="X",ERR監督コーチ未選択,V9="X",ERR選手未入力,W9=0,ERR選手区切,X9="X",ERRふりがな未入力,Y9=0,ERRふりがな区切,Z9="X",ERR審判資格,AB9="X",ERR登録番号,AC9&amp;AD9="XX",ERR登録番号,TRUE,"OK")</f>
        <v/>
      </c>
      <c r="M9" s="33" t="str">
        <f t="shared" si="1"/>
        <v/>
      </c>
      <c r="N9" s="33" t="str">
        <f t="shared" si="1"/>
        <v/>
      </c>
      <c r="O9" s="33" t="str">
        <f t="shared" si="1"/>
        <v/>
      </c>
      <c r="P9" s="33" t="str">
        <f t="shared" si="1"/>
        <v/>
      </c>
      <c r="Q9" s="33" t="str">
        <f t="shared" si="1"/>
        <v/>
      </c>
      <c r="S9" s="33" t="str">
        <f t="shared" si="2"/>
        <v>X</v>
      </c>
      <c r="T9" s="33" t="str">
        <f t="shared" si="3"/>
        <v>X</v>
      </c>
      <c r="V9" s="33" t="str">
        <f t="shared" si="4"/>
        <v>X</v>
      </c>
      <c r="W9" s="33">
        <f t="array" ref="W9">MAX(IFERROR(FIND(区切文字,N9),0))</f>
        <v>0</v>
      </c>
      <c r="X9" s="33" t="str">
        <f t="shared" si="5"/>
        <v>X</v>
      </c>
      <c r="Y9" s="33">
        <f t="array" ref="Y9">MAX(IFERROR(FIND(区切文字,O9),0))</f>
        <v>0</v>
      </c>
      <c r="Z9" s="33" t="str">
        <f t="shared" si="6"/>
        <v>X</v>
      </c>
      <c r="AB9" s="33" t="str">
        <f t="shared" si="7"/>
        <v>X</v>
      </c>
      <c r="AC9" s="33" t="str">
        <f t="shared" si="8"/>
        <v>X</v>
      </c>
      <c r="AD9" s="33" t="str">
        <f t="shared" si="9"/>
        <v>X</v>
      </c>
      <c r="AE9" s="33" t="str">
        <f t="shared" si="10"/>
        <v>X</v>
      </c>
      <c r="AF9" s="33" t="str">
        <f t="shared" si="11"/>
        <v>X</v>
      </c>
      <c r="AG9" s="33" t="str">
        <f t="shared" si="12"/>
        <v>X</v>
      </c>
      <c r="AH9" s="33" t="str">
        <f t="shared" si="13"/>
        <v>X</v>
      </c>
      <c r="AI9" s="33" t="str">
        <f t="shared" si="14"/>
        <v>X</v>
      </c>
    </row>
    <row r="10" spans="2:35" ht="25.5" customHeight="1" x14ac:dyDescent="0.2">
      <c r="B10" s="40">
        <v>8</v>
      </c>
      <c r="C10" s="52" t="str" cm="1">
        <f t="array" ref="C10">_xlfn.IFS(S10="X","",L10="OK","OK",TRUE,"NG")</f>
        <v/>
      </c>
      <c r="D10" s="29"/>
      <c r="E10" s="16"/>
      <c r="F10" s="16"/>
      <c r="G10" s="19"/>
      <c r="H10" s="20"/>
      <c r="J10" s="44" t="str">
        <f t="shared" si="0"/>
        <v/>
      </c>
      <c r="L10" s="33" t="str" cm="1">
        <f t="array" ref="L10">_xlfn.IFS(S10="X","",T10="X",ERR監督コーチ未選択,V10="X",ERR選手未入力,W10=0,ERR選手区切,X10="X",ERRふりがな未入力,Y10=0,ERRふりがな区切,Z10="X",ERR審判資格,AB10="X",ERR登録番号,AC10&amp;AD10="XX",ERR登録番号,TRUE,"OK")</f>
        <v/>
      </c>
      <c r="M10" s="33" t="str">
        <f t="shared" si="1"/>
        <v/>
      </c>
      <c r="N10" s="33" t="str">
        <f t="shared" si="1"/>
        <v/>
      </c>
      <c r="O10" s="33" t="str">
        <f t="shared" si="1"/>
        <v/>
      </c>
      <c r="P10" s="33" t="str">
        <f t="shared" si="1"/>
        <v/>
      </c>
      <c r="Q10" s="33" t="str">
        <f t="shared" si="1"/>
        <v/>
      </c>
      <c r="S10" s="33" t="str">
        <f t="shared" si="2"/>
        <v>X</v>
      </c>
      <c r="T10" s="33" t="str">
        <f t="shared" si="3"/>
        <v>X</v>
      </c>
      <c r="V10" s="33" t="str">
        <f t="shared" si="4"/>
        <v>X</v>
      </c>
      <c r="W10" s="33">
        <f t="array" ref="W10">MAX(IFERROR(FIND(区切文字,N10),0))</f>
        <v>0</v>
      </c>
      <c r="X10" s="33" t="str">
        <f t="shared" si="5"/>
        <v>X</v>
      </c>
      <c r="Y10" s="33">
        <f t="array" ref="Y10">MAX(IFERROR(FIND(区切文字,O10),0))</f>
        <v>0</v>
      </c>
      <c r="Z10" s="33" t="str">
        <f t="shared" si="6"/>
        <v>X</v>
      </c>
      <c r="AB10" s="33" t="str">
        <f t="shared" si="7"/>
        <v>X</v>
      </c>
      <c r="AC10" s="33" t="str">
        <f t="shared" si="8"/>
        <v>X</v>
      </c>
      <c r="AD10" s="33" t="str">
        <f t="shared" si="9"/>
        <v>X</v>
      </c>
      <c r="AE10" s="33" t="str">
        <f t="shared" si="10"/>
        <v>X</v>
      </c>
      <c r="AF10" s="33" t="str">
        <f t="shared" si="11"/>
        <v>X</v>
      </c>
      <c r="AG10" s="33" t="str">
        <f t="shared" si="12"/>
        <v>X</v>
      </c>
      <c r="AH10" s="33" t="str">
        <f t="shared" si="13"/>
        <v>X</v>
      </c>
      <c r="AI10" s="33" t="str">
        <f t="shared" si="14"/>
        <v>X</v>
      </c>
    </row>
    <row r="11" spans="2:35" ht="25.5" customHeight="1" x14ac:dyDescent="0.2">
      <c r="B11" s="40">
        <v>9</v>
      </c>
      <c r="C11" s="52" t="str" cm="1">
        <f t="array" ref="C11">_xlfn.IFS(S11="X","",L11="OK","OK",TRUE,"NG")</f>
        <v/>
      </c>
      <c r="D11" s="29"/>
      <c r="E11" s="16"/>
      <c r="F11" s="16"/>
      <c r="G11" s="19"/>
      <c r="H11" s="20"/>
      <c r="J11" s="44" t="str">
        <f t="shared" si="0"/>
        <v/>
      </c>
      <c r="L11" s="33" t="str" cm="1">
        <f t="array" ref="L11">_xlfn.IFS(S11="X","",T11="X",ERR監督コーチ未選択,V11="X",ERR選手未入力,W11=0,ERR選手区切,X11="X",ERRふりがな未入力,Y11=0,ERRふりがな区切,Z11="X",ERR審判資格,AB11="X",ERR登録番号,AC11&amp;AD11="XX",ERR登録番号,TRUE,"OK")</f>
        <v/>
      </c>
      <c r="M11" s="33" t="str">
        <f t="shared" si="1"/>
        <v/>
      </c>
      <c r="N11" s="33" t="str">
        <f t="shared" si="1"/>
        <v/>
      </c>
      <c r="O11" s="33" t="str">
        <f t="shared" si="1"/>
        <v/>
      </c>
      <c r="P11" s="33" t="str">
        <f t="shared" si="1"/>
        <v/>
      </c>
      <c r="Q11" s="33" t="str">
        <f t="shared" si="1"/>
        <v/>
      </c>
      <c r="S11" s="33" t="str">
        <f t="shared" si="2"/>
        <v>X</v>
      </c>
      <c r="T11" s="33" t="str">
        <f t="shared" si="3"/>
        <v>X</v>
      </c>
      <c r="V11" s="33" t="str">
        <f t="shared" si="4"/>
        <v>X</v>
      </c>
      <c r="W11" s="33">
        <f t="array" ref="W11">MAX(IFERROR(FIND(区切文字,N11),0))</f>
        <v>0</v>
      </c>
      <c r="X11" s="33" t="str">
        <f t="shared" si="5"/>
        <v>X</v>
      </c>
      <c r="Y11" s="33">
        <f t="array" ref="Y11">MAX(IFERROR(FIND(区切文字,O11),0))</f>
        <v>0</v>
      </c>
      <c r="Z11" s="33" t="str">
        <f t="shared" si="6"/>
        <v>X</v>
      </c>
      <c r="AB11" s="33" t="str">
        <f t="shared" si="7"/>
        <v>X</v>
      </c>
      <c r="AC11" s="33" t="str">
        <f t="shared" si="8"/>
        <v>X</v>
      </c>
      <c r="AD11" s="33" t="str">
        <f t="shared" si="9"/>
        <v>X</v>
      </c>
      <c r="AE11" s="33" t="str">
        <f t="shared" si="10"/>
        <v>X</v>
      </c>
      <c r="AF11" s="33" t="str">
        <f t="shared" si="11"/>
        <v>X</v>
      </c>
      <c r="AG11" s="33" t="str">
        <f t="shared" si="12"/>
        <v>X</v>
      </c>
      <c r="AH11" s="33" t="str">
        <f t="shared" si="13"/>
        <v>X</v>
      </c>
      <c r="AI11" s="33" t="str">
        <f t="shared" si="14"/>
        <v>X</v>
      </c>
    </row>
    <row r="12" spans="2:35" ht="25.5" customHeight="1" thickBot="1" x14ac:dyDescent="0.25">
      <c r="B12" s="41">
        <v>10</v>
      </c>
      <c r="C12" s="53" t="str" cm="1">
        <f t="array" ref="C12">_xlfn.IFS(S12="X","",L12="OK","OK",TRUE,"NG")</f>
        <v/>
      </c>
      <c r="D12" s="30"/>
      <c r="E12" s="17"/>
      <c r="F12" s="17"/>
      <c r="G12" s="21"/>
      <c r="H12" s="22"/>
      <c r="J12" s="45" t="str">
        <f t="shared" si="0"/>
        <v/>
      </c>
      <c r="L12" s="33" t="str" cm="1">
        <f t="array" ref="L12">_xlfn.IFS(S12="X","",T12="X",ERR監督コーチ未選択,V12="X",ERR選手未入力,W12=0,ERR選手区切,X12="X",ERRふりがな未入力,Y12=0,ERRふりがな区切,Z12="X",ERR審判資格,AB12="X",ERR登録番号,AC12&amp;AD12="XX",ERR登録番号,TRUE,"OK")</f>
        <v/>
      </c>
      <c r="M12" s="33" t="str">
        <f t="shared" si="1"/>
        <v/>
      </c>
      <c r="N12" s="33" t="str">
        <f t="shared" si="1"/>
        <v/>
      </c>
      <c r="O12" s="33" t="str">
        <f t="shared" si="1"/>
        <v/>
      </c>
      <c r="P12" s="33" t="str">
        <f t="shared" si="1"/>
        <v/>
      </c>
      <c r="Q12" s="33" t="str">
        <f t="shared" si="1"/>
        <v/>
      </c>
      <c r="S12" s="33" t="str">
        <f t="shared" si="2"/>
        <v>X</v>
      </c>
      <c r="T12" s="33" t="str">
        <f t="shared" si="3"/>
        <v>X</v>
      </c>
      <c r="V12" s="33" t="str">
        <f t="shared" si="4"/>
        <v>X</v>
      </c>
      <c r="W12" s="33">
        <f t="array" ref="W12">MAX(IFERROR(FIND(区切文字,N12),0))</f>
        <v>0</v>
      </c>
      <c r="X12" s="33" t="str">
        <f t="shared" si="5"/>
        <v>X</v>
      </c>
      <c r="Y12" s="33">
        <f t="array" ref="Y12">MAX(IFERROR(FIND(区切文字,O12),0))</f>
        <v>0</v>
      </c>
      <c r="Z12" s="33" t="str">
        <f t="shared" si="6"/>
        <v>X</v>
      </c>
      <c r="AB12" s="33" t="str">
        <f t="shared" si="7"/>
        <v>X</v>
      </c>
      <c r="AC12" s="33" t="str">
        <f t="shared" si="8"/>
        <v>X</v>
      </c>
      <c r="AD12" s="33" t="str">
        <f t="shared" si="9"/>
        <v>X</v>
      </c>
      <c r="AE12" s="33" t="str">
        <f t="shared" si="10"/>
        <v>X</v>
      </c>
      <c r="AF12" s="33" t="str">
        <f t="shared" si="11"/>
        <v>X</v>
      </c>
      <c r="AG12" s="33" t="str">
        <f t="shared" si="12"/>
        <v>X</v>
      </c>
      <c r="AH12" s="33" t="str">
        <f t="shared" si="13"/>
        <v>X</v>
      </c>
      <c r="AI12" s="33" t="str">
        <f t="shared" si="14"/>
        <v>X</v>
      </c>
    </row>
    <row r="13" spans="2:35" s="33" customFormat="1" ht="6.75" customHeight="1" x14ac:dyDescent="0.2">
      <c r="B13" s="8"/>
      <c r="C13" s="8"/>
      <c r="D13" s="8"/>
      <c r="E13" s="8"/>
      <c r="F13" s="8"/>
      <c r="G13" s="8"/>
      <c r="H13" s="9"/>
      <c r="I13" s="4"/>
      <c r="J13" s="4"/>
      <c r="K13" s="8"/>
    </row>
    <row r="14" spans="2:35" s="33" customFormat="1" ht="25.5" hidden="1" customHeight="1" thickBot="1" x14ac:dyDescent="0.25">
      <c r="B14" s="8"/>
      <c r="C14" s="10" t="str">
        <f>IF(S14&amp;T14&amp;U14="OO","OK","NG")</f>
        <v>OK</v>
      </c>
      <c r="D14" s="12" t="s">
        <v>19</v>
      </c>
      <c r="E14" s="27" t="s">
        <v>20</v>
      </c>
      <c r="F14" s="13"/>
      <c r="G14" s="11"/>
      <c r="H14" s="14"/>
      <c r="I14" s="4"/>
      <c r="J14" s="4"/>
      <c r="K14" s="8"/>
      <c r="N14" s="33">
        <f t="array" ref="N14">MAX(IFERROR(FIND(区切文字,TRIM(E14)),0))</f>
        <v>3</v>
      </c>
      <c r="S14" s="33" t="str">
        <f>IF(E14&amp;F14&amp;G14&amp;H14="","X","O")</f>
        <v>O</v>
      </c>
      <c r="T14" s="33" t="str">
        <f t="shared" ref="T14" si="15">IF(AND(S14="O",N14=0),"X","O")</f>
        <v>O</v>
      </c>
    </row>
  </sheetData>
  <sheetProtection algorithmName="SHA-512" hashValue="ZB/MsI7iOfggCBAO8bTAFRSFs9kybuL2ANRCc9hgc4X/UPWbu1zC4Ukxj+3zWHQPjia8Swg//FHUNxRLqn8EwQ==" saltValue="+mcsUVss1BZBdfP0JClOOQ==" spinCount="100000" sheet="1" objects="1" scenarios="1"/>
  <phoneticPr fontId="1"/>
  <conditionalFormatting sqref="D3:D12">
    <cfRule type="expression" dxfId="13" priority="1">
      <formula>LEFT($D3,2)="女子"</formula>
    </cfRule>
    <cfRule type="expression" dxfId="12" priority="2">
      <formula>LEFT($D3,2)="男子"</formula>
    </cfRule>
    <cfRule type="expression" dxfId="11" priority="3">
      <formula>AND($S3="O",$AE3="X")</formula>
    </cfRule>
  </conditionalFormatting>
  <conditionalFormatting sqref="E3:E12">
    <cfRule type="expression" dxfId="10" priority="4">
      <formula>AND($S3="O",$AF3="X")</formula>
    </cfRule>
  </conditionalFormatting>
  <conditionalFormatting sqref="F3:F12">
    <cfRule type="expression" dxfId="9" priority="5">
      <formula>AND($S3="O",$AG3="X")</formula>
    </cfRule>
  </conditionalFormatting>
  <conditionalFormatting sqref="G3:G12">
    <cfRule type="expression" dxfId="8" priority="6">
      <formula>AND($S3="O",$AH3="X")</formula>
    </cfRule>
  </conditionalFormatting>
  <conditionalFormatting sqref="H3:H12">
    <cfRule type="expression" dxfId="7" priority="7">
      <formula>AND($S3="O",$AI3="X")</formula>
    </cfRule>
  </conditionalFormatting>
  <dataValidations count="2">
    <dataValidation type="list" allowBlank="1" showInputMessage="1" showErrorMessage="1" sqref="G3:G12" xr:uid="{3EDFE0D3-6B16-4AE3-87E5-4D5C39B2600E}">
      <formula1>審判資格</formula1>
    </dataValidation>
    <dataValidation type="list" allowBlank="1" showInputMessage="1" showErrorMessage="1" sqref="D3:D12" xr:uid="{EE1751F3-F8CF-49E9-BB87-B0585A23FF80}">
      <formula1>監督コーチ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2753D9-A00E-47B2-8764-7F380459C02E}">
  <sheetPr codeName="Sheet4">
    <tabColor theme="5" tint="0.59999389629810485"/>
  </sheetPr>
  <dimension ref="B1:AI24"/>
  <sheetViews>
    <sheetView showGridLines="0" showRowColHeaders="0" zoomScaleNormal="100" workbookViewId="0">
      <selection activeCell="D3" sqref="D3"/>
    </sheetView>
  </sheetViews>
  <sheetFormatPr defaultColWidth="9" defaultRowHeight="22.8" x14ac:dyDescent="0.2"/>
  <cols>
    <col min="1" max="1" width="3.44140625" style="8" customWidth="1"/>
    <col min="2" max="2" width="5.77734375" style="8" bestFit="1" customWidth="1"/>
    <col min="3" max="3" width="6.88671875" style="8" bestFit="1" customWidth="1"/>
    <col min="4" max="4" width="10.88671875" style="8" customWidth="1"/>
    <col min="5" max="6" width="26.88671875" style="8" customWidth="1"/>
    <col min="7" max="7" width="14" style="8" bestFit="1" customWidth="1"/>
    <col min="8" max="8" width="27.33203125" style="9" customWidth="1"/>
    <col min="9" max="9" width="1.44140625" style="4" customWidth="1"/>
    <col min="10" max="10" width="33.6640625" style="4" customWidth="1"/>
    <col min="11" max="11" width="3.6640625" style="8" customWidth="1"/>
    <col min="12" max="35" width="5.6640625" style="33" hidden="1" customWidth="1"/>
    <col min="36" max="37" width="9" style="8" customWidth="1"/>
    <col min="38" max="16384" width="9" style="8"/>
  </cols>
  <sheetData>
    <row r="1" spans="2:35" ht="45" customHeight="1" thickBot="1" x14ac:dyDescent="0.25">
      <c r="E1" s="24"/>
      <c r="F1" s="24"/>
      <c r="G1" s="24"/>
      <c r="H1" s="25"/>
    </row>
    <row r="2" spans="2:35" ht="36.75" customHeight="1" thickBot="1" x14ac:dyDescent="0.25">
      <c r="B2" s="35" t="s">
        <v>75</v>
      </c>
      <c r="C2" s="37" t="s">
        <v>17</v>
      </c>
      <c r="D2" s="31" t="s">
        <v>37</v>
      </c>
      <c r="E2" s="34" t="s">
        <v>76</v>
      </c>
      <c r="F2" s="34" t="s">
        <v>77</v>
      </c>
      <c r="G2" s="31" t="s">
        <v>5</v>
      </c>
      <c r="H2" s="32" t="s">
        <v>94</v>
      </c>
      <c r="J2" s="36" t="s">
        <v>44</v>
      </c>
      <c r="L2" s="33" t="s">
        <v>69</v>
      </c>
      <c r="M2" s="33" t="s">
        <v>52</v>
      </c>
      <c r="N2" s="33" t="s">
        <v>53</v>
      </c>
      <c r="O2" s="33" t="s">
        <v>54</v>
      </c>
      <c r="P2" s="33" t="s">
        <v>55</v>
      </c>
      <c r="Q2" s="33" t="s">
        <v>56</v>
      </c>
      <c r="S2" s="33" t="s">
        <v>45</v>
      </c>
      <c r="T2" s="33" t="s">
        <v>46</v>
      </c>
      <c r="U2" s="33" t="s">
        <v>65</v>
      </c>
      <c r="V2" s="33" t="s">
        <v>47</v>
      </c>
      <c r="W2" s="33" t="s">
        <v>48</v>
      </c>
      <c r="X2" s="33" t="s">
        <v>49</v>
      </c>
      <c r="Y2" s="33" t="s">
        <v>50</v>
      </c>
      <c r="Z2" s="33" t="s">
        <v>51</v>
      </c>
      <c r="AA2" s="33" t="s">
        <v>58</v>
      </c>
      <c r="AB2" s="33" t="s">
        <v>68</v>
      </c>
      <c r="AC2" s="33" t="s">
        <v>92</v>
      </c>
      <c r="AD2" s="33" t="s">
        <v>92</v>
      </c>
      <c r="AE2" s="33" t="s">
        <v>70</v>
      </c>
      <c r="AF2" s="33" t="s">
        <v>71</v>
      </c>
      <c r="AG2" s="33" t="s">
        <v>72</v>
      </c>
      <c r="AH2" s="33" t="s">
        <v>73</v>
      </c>
      <c r="AI2" s="33" t="s">
        <v>93</v>
      </c>
    </row>
    <row r="3" spans="2:35" ht="25.5" customHeight="1" x14ac:dyDescent="0.2">
      <c r="B3" s="38">
        <v>1</v>
      </c>
      <c r="C3" s="39" t="str" cm="1">
        <f t="array" ref="C3">_xlfn.IFS(S3="X","",L3="OK","OK",TRUE,"NG")</f>
        <v/>
      </c>
      <c r="D3" s="28"/>
      <c r="E3" s="15"/>
      <c r="F3" s="15"/>
      <c r="G3" s="18"/>
      <c r="H3" s="55"/>
      <c r="J3" s="43" t="str">
        <f>IF(L3="OK","",L3)</f>
        <v/>
      </c>
      <c r="L3" s="33" t="str" cm="1">
        <f t="array" ref="L3">_xlfn.IFS(S3="X","",T3="X",ERR種目未選択,V3="X",ERR選手未入力,W3=0,ERR選手区切,X3="X",ERRふりがな未入力,Y3=0,ERRふりがな区切,Z3="X",ERR学年,U3&lt;AA3,ERR学年,AB3="X",ERR大会成績未選択,TRUE,"OK")</f>
        <v/>
      </c>
      <c r="M3" s="33" t="str">
        <f>TRIM(D3)</f>
        <v/>
      </c>
      <c r="N3" s="33" t="str">
        <f>TRIM(E3)</f>
        <v/>
      </c>
      <c r="O3" s="33" t="str">
        <f>TRIM(F3)</f>
        <v/>
      </c>
      <c r="P3" s="33" t="str">
        <f>TRIM(G3)</f>
        <v/>
      </c>
      <c r="Q3" s="33" t="str">
        <f>TRIM(H3)</f>
        <v/>
      </c>
      <c r="S3" s="33" t="str">
        <f>IF(M3&amp;N3&amp;O3&amp;P3&amp;Q3="","X","O")</f>
        <v>X</v>
      </c>
      <c r="T3" s="33" t="str">
        <f>IF(M3="","X","O")</f>
        <v>X</v>
      </c>
      <c r="U3" s="33" t="e">
        <f t="shared" ref="U3" si="0">VLOOKUP(M3,競技種目上限学年,2,FALSE)</f>
        <v>#N/A</v>
      </c>
      <c r="V3" s="33" t="str">
        <f>IF(TRIM(N3)="","X","O")</f>
        <v>X</v>
      </c>
      <c r="W3" s="33">
        <f t="array" ref="W3">MAX(IFERROR(FIND(区切文字,N3),0))</f>
        <v>0</v>
      </c>
      <c r="X3" s="33" t="str">
        <f>IF(O3="","X","O")</f>
        <v>X</v>
      </c>
      <c r="Y3" s="33">
        <f t="array" ref="Y3">MAX(IFERROR(FIND(区切文字,O3),0))</f>
        <v>0</v>
      </c>
      <c r="Z3" s="33" t="str">
        <f>IF(P3="","X","O")</f>
        <v>X</v>
      </c>
      <c r="AA3" s="33" t="e">
        <f t="shared" ref="AA3" si="1">VLOOKUP(P3,学年変換,2,FALSE)</f>
        <v>#N/A</v>
      </c>
      <c r="AB3" s="33" t="str">
        <f>IF(Q3="","X","O")</f>
        <v>X</v>
      </c>
      <c r="AE3" s="33" t="str">
        <f>IF(AND(S3="O",T3="O"),"O","X")</f>
        <v>X</v>
      </c>
      <c r="AF3" s="33" t="str">
        <f>IF(AND(S3="O",V3="O",W3&lt;&gt;0),"O","X")</f>
        <v>X</v>
      </c>
      <c r="AG3" s="33" t="str">
        <f>IF(AND(S3="O",X3="O",Y3&lt;&gt;0),"O","X")</f>
        <v>X</v>
      </c>
      <c r="AH3" s="33" t="str">
        <f>IFERROR(IF(AND(S3="O",Z3="O",U3&gt;=AA3),"O","X"),"X")</f>
        <v>X</v>
      </c>
      <c r="AI3" s="33" t="str">
        <f>IF(AND(S3="O",AB3="O"),"O","X")</f>
        <v>X</v>
      </c>
    </row>
    <row r="4" spans="2:35" ht="25.5" customHeight="1" x14ac:dyDescent="0.2">
      <c r="B4" s="40">
        <v>2</v>
      </c>
      <c r="C4" s="39" t="str" cm="1">
        <f t="array" ref="C4">_xlfn.IFS(S4="X","",L4="OK","OK",TRUE,"NG")</f>
        <v/>
      </c>
      <c r="D4" s="29"/>
      <c r="E4" s="16"/>
      <c r="F4" s="16"/>
      <c r="G4" s="19"/>
      <c r="H4" s="56"/>
      <c r="J4" s="44" t="str">
        <f t="shared" ref="J4:J22" si="2">IF(L4="OK","",L4)</f>
        <v/>
      </c>
      <c r="L4" s="33" t="str" cm="1">
        <f t="array" ref="L4">_xlfn.IFS(S4="X","",T4="X",ERR種目未選択,V4="X",ERR選手未入力,W4=0,ERR選手区切,X4="X",ERRふりがな未入力,Y4=0,ERRふりがな区切,Z4="X",ERR学年,U4&lt;AA4,ERR学年,AB4="X",ERR大会成績未選択,TRUE,"OK")</f>
        <v/>
      </c>
      <c r="M4" s="33" t="str">
        <f t="shared" ref="M4:M22" si="3">TRIM(D4)</f>
        <v/>
      </c>
      <c r="N4" s="33" t="str">
        <f t="shared" ref="N4:N22" si="4">TRIM(E4)</f>
        <v/>
      </c>
      <c r="O4" s="33" t="str">
        <f t="shared" ref="O4:O22" si="5">TRIM(F4)</f>
        <v/>
      </c>
      <c r="P4" s="33" t="str">
        <f t="shared" ref="P4:P22" si="6">TRIM(G4)</f>
        <v/>
      </c>
      <c r="Q4" s="33" t="str">
        <f t="shared" ref="Q4:Q22" si="7">TRIM(H4)</f>
        <v/>
      </c>
      <c r="S4" s="33" t="str">
        <f t="shared" ref="S4:S22" si="8">IF(M4&amp;N4&amp;O4&amp;P4&amp;Q4="","X","O")</f>
        <v>X</v>
      </c>
      <c r="T4" s="33" t="str">
        <f t="shared" ref="T4:T22" si="9">IF(M4="","X","O")</f>
        <v>X</v>
      </c>
      <c r="U4" s="33" t="e">
        <f t="shared" ref="U4:U22" si="10">VLOOKUP(M4,競技種目上限学年,2,FALSE)</f>
        <v>#N/A</v>
      </c>
      <c r="V4" s="33" t="str">
        <f t="shared" ref="V4:V22" si="11">IF(TRIM(N4)="","X","O")</f>
        <v>X</v>
      </c>
      <c r="W4" s="33">
        <f t="array" ref="W4">MAX(IFERROR(FIND(区切文字,N4),0))</f>
        <v>0</v>
      </c>
      <c r="X4" s="33" t="str">
        <f t="shared" ref="X4:X22" si="12">IF(O4="","X","O")</f>
        <v>X</v>
      </c>
      <c r="Y4" s="33">
        <f t="array" ref="Y4">MAX(IFERROR(FIND(区切文字,O4),0))</f>
        <v>0</v>
      </c>
      <c r="Z4" s="33" t="str">
        <f t="shared" ref="Z4:Z22" si="13">IF(P4="","X","O")</f>
        <v>X</v>
      </c>
      <c r="AA4" s="33" t="e">
        <f t="shared" ref="AA4:AA22" si="14">VLOOKUP(P4,学年変換,2,FALSE)</f>
        <v>#N/A</v>
      </c>
      <c r="AB4" s="33" t="str">
        <f t="shared" ref="AB4:AB22" si="15">IF(Q4="","X","O")</f>
        <v>X</v>
      </c>
      <c r="AE4" s="33" t="str">
        <f t="shared" ref="AE4:AE22" si="16">IF(AND(S4="O",T4="O"),"O","X")</f>
        <v>X</v>
      </c>
      <c r="AF4" s="33" t="str">
        <f t="shared" ref="AF4:AF22" si="17">IF(AND(S4="O",V4="O",W4&lt;&gt;0),"O","X")</f>
        <v>X</v>
      </c>
      <c r="AG4" s="33" t="str">
        <f t="shared" ref="AG4:AG22" si="18">IF(AND(S4="O",X4="O",Y4&lt;&gt;0),"O","X")</f>
        <v>X</v>
      </c>
      <c r="AH4" s="33" t="str">
        <f t="shared" ref="AH4:AH22" si="19">IFERROR(IF(AND(S4="O",Z4="O",U4&gt;=AA4),"O","X"),"X")</f>
        <v>X</v>
      </c>
      <c r="AI4" s="33" t="str">
        <f t="shared" ref="AI4:AI22" si="20">IF(AND(S4="O",AB4="O"),"O","X")</f>
        <v>X</v>
      </c>
    </row>
    <row r="5" spans="2:35" ht="25.5" customHeight="1" x14ac:dyDescent="0.2">
      <c r="B5" s="40">
        <v>3</v>
      </c>
      <c r="C5" s="39" t="str" cm="1">
        <f t="array" ref="C5">_xlfn.IFS(S5="X","",L5="OK","OK",TRUE,"NG")</f>
        <v/>
      </c>
      <c r="D5" s="29"/>
      <c r="E5" s="16"/>
      <c r="F5" s="16"/>
      <c r="G5" s="19"/>
      <c r="H5" s="56"/>
      <c r="J5" s="44" t="str">
        <f t="shared" si="2"/>
        <v/>
      </c>
      <c r="L5" s="33" t="str" cm="1">
        <f t="array" ref="L5">_xlfn.IFS(S5="X","",T5="X",ERR種目未選択,V5="X",ERR選手未入力,W5=0,ERR選手区切,X5="X",ERRふりがな未入力,Y5=0,ERRふりがな区切,Z5="X",ERR学年,U5&lt;AA5,ERR学年,AB5="X",ERR大会成績未選択,TRUE,"OK")</f>
        <v/>
      </c>
      <c r="M5" s="33" t="str">
        <f t="shared" si="3"/>
        <v/>
      </c>
      <c r="N5" s="33" t="str">
        <f t="shared" si="4"/>
        <v/>
      </c>
      <c r="O5" s="33" t="str">
        <f t="shared" si="5"/>
        <v/>
      </c>
      <c r="P5" s="33" t="str">
        <f t="shared" si="6"/>
        <v/>
      </c>
      <c r="Q5" s="33" t="str">
        <f t="shared" si="7"/>
        <v/>
      </c>
      <c r="S5" s="33" t="str">
        <f t="shared" si="8"/>
        <v>X</v>
      </c>
      <c r="T5" s="33" t="str">
        <f t="shared" si="9"/>
        <v>X</v>
      </c>
      <c r="U5" s="33" t="e">
        <f t="shared" si="10"/>
        <v>#N/A</v>
      </c>
      <c r="V5" s="33" t="str">
        <f t="shared" si="11"/>
        <v>X</v>
      </c>
      <c r="W5" s="33">
        <f t="array" ref="W5">MAX(IFERROR(FIND(区切文字,N5),0))</f>
        <v>0</v>
      </c>
      <c r="X5" s="33" t="str">
        <f t="shared" si="12"/>
        <v>X</v>
      </c>
      <c r="Y5" s="33">
        <f t="array" ref="Y5">MAX(IFERROR(FIND(区切文字,O5),0))</f>
        <v>0</v>
      </c>
      <c r="Z5" s="33" t="str">
        <f t="shared" si="13"/>
        <v>X</v>
      </c>
      <c r="AA5" s="33" t="e">
        <f t="shared" si="14"/>
        <v>#N/A</v>
      </c>
      <c r="AB5" s="33" t="str">
        <f t="shared" si="15"/>
        <v>X</v>
      </c>
      <c r="AE5" s="33" t="str">
        <f t="shared" si="16"/>
        <v>X</v>
      </c>
      <c r="AF5" s="33" t="str">
        <f t="shared" si="17"/>
        <v>X</v>
      </c>
      <c r="AG5" s="33" t="str">
        <f t="shared" si="18"/>
        <v>X</v>
      </c>
      <c r="AH5" s="33" t="str">
        <f t="shared" si="19"/>
        <v>X</v>
      </c>
      <c r="AI5" s="33" t="str">
        <f t="shared" si="20"/>
        <v>X</v>
      </c>
    </row>
    <row r="6" spans="2:35" ht="25.5" customHeight="1" x14ac:dyDescent="0.2">
      <c r="B6" s="40">
        <v>4</v>
      </c>
      <c r="C6" s="39" t="str" cm="1">
        <f t="array" ref="C6">_xlfn.IFS(S6="X","",L6="OK","OK",TRUE,"NG")</f>
        <v/>
      </c>
      <c r="D6" s="29"/>
      <c r="E6" s="16"/>
      <c r="F6" s="16"/>
      <c r="G6" s="19"/>
      <c r="H6" s="56"/>
      <c r="J6" s="44" t="str">
        <f t="shared" si="2"/>
        <v/>
      </c>
      <c r="L6" s="33" t="str" cm="1">
        <f t="array" ref="L6">_xlfn.IFS(S6="X","",T6="X",ERR種目未選択,V6="X",ERR選手未入力,W6=0,ERR選手区切,X6="X",ERRふりがな未入力,Y6=0,ERRふりがな区切,Z6="X",ERR学年,U6&lt;AA6,ERR学年,AB6="X",ERR大会成績未選択,TRUE,"OK")</f>
        <v/>
      </c>
      <c r="M6" s="33" t="str">
        <f t="shared" si="3"/>
        <v/>
      </c>
      <c r="N6" s="33" t="str">
        <f t="shared" si="4"/>
        <v/>
      </c>
      <c r="O6" s="33" t="str">
        <f t="shared" si="5"/>
        <v/>
      </c>
      <c r="P6" s="33" t="str">
        <f t="shared" si="6"/>
        <v/>
      </c>
      <c r="Q6" s="33" t="str">
        <f t="shared" si="7"/>
        <v/>
      </c>
      <c r="S6" s="33" t="str">
        <f t="shared" si="8"/>
        <v>X</v>
      </c>
      <c r="T6" s="33" t="str">
        <f t="shared" si="9"/>
        <v>X</v>
      </c>
      <c r="U6" s="33" t="e">
        <f t="shared" si="10"/>
        <v>#N/A</v>
      </c>
      <c r="V6" s="33" t="str">
        <f t="shared" si="11"/>
        <v>X</v>
      </c>
      <c r="W6" s="33">
        <f t="array" ref="W6">MAX(IFERROR(FIND(区切文字,N6),0))</f>
        <v>0</v>
      </c>
      <c r="X6" s="33" t="str">
        <f t="shared" si="12"/>
        <v>X</v>
      </c>
      <c r="Y6" s="33">
        <f t="array" ref="Y6">MAX(IFERROR(FIND(区切文字,O6),0))</f>
        <v>0</v>
      </c>
      <c r="Z6" s="33" t="str">
        <f t="shared" si="13"/>
        <v>X</v>
      </c>
      <c r="AA6" s="33" t="e">
        <f t="shared" si="14"/>
        <v>#N/A</v>
      </c>
      <c r="AB6" s="33" t="str">
        <f t="shared" si="15"/>
        <v>X</v>
      </c>
      <c r="AE6" s="33" t="str">
        <f t="shared" si="16"/>
        <v>X</v>
      </c>
      <c r="AF6" s="33" t="str">
        <f t="shared" si="17"/>
        <v>X</v>
      </c>
      <c r="AG6" s="33" t="str">
        <f t="shared" si="18"/>
        <v>X</v>
      </c>
      <c r="AH6" s="33" t="str">
        <f t="shared" si="19"/>
        <v>X</v>
      </c>
      <c r="AI6" s="33" t="str">
        <f t="shared" si="20"/>
        <v>X</v>
      </c>
    </row>
    <row r="7" spans="2:35" ht="25.5" customHeight="1" x14ac:dyDescent="0.2">
      <c r="B7" s="40">
        <v>5</v>
      </c>
      <c r="C7" s="39" t="str" cm="1">
        <f t="array" ref="C7">_xlfn.IFS(S7="X","",L7="OK","OK",TRUE,"NG")</f>
        <v/>
      </c>
      <c r="D7" s="29"/>
      <c r="E7" s="16"/>
      <c r="F7" s="16"/>
      <c r="G7" s="19"/>
      <c r="H7" s="56"/>
      <c r="J7" s="44" t="str">
        <f t="shared" si="2"/>
        <v/>
      </c>
      <c r="L7" s="33" t="str" cm="1">
        <f t="array" ref="L7">_xlfn.IFS(S7="X","",T7="X",ERR種目未選択,V7="X",ERR選手未入力,W7=0,ERR選手区切,X7="X",ERRふりがな未入力,Y7=0,ERRふりがな区切,Z7="X",ERR学年,U7&lt;AA7,ERR学年,AB7="X",ERR大会成績未選択,TRUE,"OK")</f>
        <v/>
      </c>
      <c r="M7" s="33" t="str">
        <f t="shared" si="3"/>
        <v/>
      </c>
      <c r="N7" s="33" t="str">
        <f t="shared" si="4"/>
        <v/>
      </c>
      <c r="O7" s="33" t="str">
        <f t="shared" si="5"/>
        <v/>
      </c>
      <c r="P7" s="33" t="str">
        <f t="shared" si="6"/>
        <v/>
      </c>
      <c r="Q7" s="33" t="str">
        <f t="shared" si="7"/>
        <v/>
      </c>
      <c r="S7" s="33" t="str">
        <f t="shared" si="8"/>
        <v>X</v>
      </c>
      <c r="T7" s="33" t="str">
        <f t="shared" si="9"/>
        <v>X</v>
      </c>
      <c r="U7" s="33" t="e">
        <f t="shared" si="10"/>
        <v>#N/A</v>
      </c>
      <c r="V7" s="33" t="str">
        <f t="shared" si="11"/>
        <v>X</v>
      </c>
      <c r="W7" s="33">
        <f t="array" ref="W7">MAX(IFERROR(FIND(区切文字,N7),0))</f>
        <v>0</v>
      </c>
      <c r="X7" s="33" t="str">
        <f t="shared" si="12"/>
        <v>X</v>
      </c>
      <c r="Y7" s="33">
        <f t="array" ref="Y7">MAX(IFERROR(FIND(区切文字,O7),0))</f>
        <v>0</v>
      </c>
      <c r="Z7" s="33" t="str">
        <f t="shared" si="13"/>
        <v>X</v>
      </c>
      <c r="AA7" s="33" t="e">
        <f t="shared" si="14"/>
        <v>#N/A</v>
      </c>
      <c r="AB7" s="33" t="str">
        <f t="shared" si="15"/>
        <v>X</v>
      </c>
      <c r="AE7" s="33" t="str">
        <f t="shared" si="16"/>
        <v>X</v>
      </c>
      <c r="AF7" s="33" t="str">
        <f t="shared" si="17"/>
        <v>X</v>
      </c>
      <c r="AG7" s="33" t="str">
        <f t="shared" si="18"/>
        <v>X</v>
      </c>
      <c r="AH7" s="33" t="str">
        <f t="shared" si="19"/>
        <v>X</v>
      </c>
      <c r="AI7" s="33" t="str">
        <f t="shared" si="20"/>
        <v>X</v>
      </c>
    </row>
    <row r="8" spans="2:35" ht="25.5" customHeight="1" x14ac:dyDescent="0.2">
      <c r="B8" s="40">
        <v>6</v>
      </c>
      <c r="C8" s="39" t="str" cm="1">
        <f t="array" ref="C8">_xlfn.IFS(S8="X","",L8="OK","OK",TRUE,"NG")</f>
        <v/>
      </c>
      <c r="D8" s="29"/>
      <c r="E8" s="16"/>
      <c r="F8" s="16"/>
      <c r="G8" s="19"/>
      <c r="H8" s="56"/>
      <c r="J8" s="44" t="str">
        <f t="shared" si="2"/>
        <v/>
      </c>
      <c r="L8" s="33" t="str" cm="1">
        <f t="array" ref="L8">_xlfn.IFS(S8="X","",T8="X",ERR種目未選択,V8="X",ERR選手未入力,W8=0,ERR選手区切,X8="X",ERRふりがな未入力,Y8=0,ERRふりがな区切,Z8="X",ERR学年,U8&lt;AA8,ERR学年,AB8="X",ERR大会成績未選択,TRUE,"OK")</f>
        <v/>
      </c>
      <c r="M8" s="33" t="str">
        <f t="shared" si="3"/>
        <v/>
      </c>
      <c r="N8" s="33" t="str">
        <f t="shared" si="4"/>
        <v/>
      </c>
      <c r="O8" s="33" t="str">
        <f t="shared" si="5"/>
        <v/>
      </c>
      <c r="P8" s="33" t="str">
        <f t="shared" si="6"/>
        <v/>
      </c>
      <c r="Q8" s="33" t="str">
        <f t="shared" si="7"/>
        <v/>
      </c>
      <c r="S8" s="33" t="str">
        <f t="shared" si="8"/>
        <v>X</v>
      </c>
      <c r="T8" s="33" t="str">
        <f t="shared" si="9"/>
        <v>X</v>
      </c>
      <c r="U8" s="33" t="e">
        <f t="shared" si="10"/>
        <v>#N/A</v>
      </c>
      <c r="V8" s="33" t="str">
        <f t="shared" si="11"/>
        <v>X</v>
      </c>
      <c r="W8" s="33">
        <f t="array" ref="W8">MAX(IFERROR(FIND(区切文字,N8),0))</f>
        <v>0</v>
      </c>
      <c r="X8" s="33" t="str">
        <f t="shared" si="12"/>
        <v>X</v>
      </c>
      <c r="Y8" s="33">
        <f t="array" ref="Y8">MAX(IFERROR(FIND(区切文字,O8),0))</f>
        <v>0</v>
      </c>
      <c r="Z8" s="33" t="str">
        <f t="shared" si="13"/>
        <v>X</v>
      </c>
      <c r="AA8" s="33" t="e">
        <f t="shared" si="14"/>
        <v>#N/A</v>
      </c>
      <c r="AB8" s="33" t="str">
        <f t="shared" si="15"/>
        <v>X</v>
      </c>
      <c r="AE8" s="33" t="str">
        <f t="shared" si="16"/>
        <v>X</v>
      </c>
      <c r="AF8" s="33" t="str">
        <f t="shared" si="17"/>
        <v>X</v>
      </c>
      <c r="AG8" s="33" t="str">
        <f t="shared" si="18"/>
        <v>X</v>
      </c>
      <c r="AH8" s="33" t="str">
        <f t="shared" si="19"/>
        <v>X</v>
      </c>
      <c r="AI8" s="33" t="str">
        <f t="shared" si="20"/>
        <v>X</v>
      </c>
    </row>
    <row r="9" spans="2:35" ht="25.5" customHeight="1" x14ac:dyDescent="0.2">
      <c r="B9" s="40">
        <v>7</v>
      </c>
      <c r="C9" s="39" t="str" cm="1">
        <f t="array" ref="C9">_xlfn.IFS(S9="X","",L9="OK","OK",TRUE,"NG")</f>
        <v/>
      </c>
      <c r="D9" s="29"/>
      <c r="E9" s="16"/>
      <c r="F9" s="16"/>
      <c r="G9" s="19"/>
      <c r="H9" s="56"/>
      <c r="J9" s="44" t="str">
        <f t="shared" si="2"/>
        <v/>
      </c>
      <c r="L9" s="33" t="str" cm="1">
        <f t="array" ref="L9">_xlfn.IFS(S9="X","",T9="X",ERR種目未選択,V9="X",ERR選手未入力,W9=0,ERR選手区切,X9="X",ERRふりがな未入力,Y9=0,ERRふりがな区切,Z9="X",ERR学年,U9&lt;AA9,ERR学年,AB9="X",ERR大会成績未選択,TRUE,"OK")</f>
        <v/>
      </c>
      <c r="M9" s="33" t="str">
        <f t="shared" si="3"/>
        <v/>
      </c>
      <c r="N9" s="33" t="str">
        <f t="shared" si="4"/>
        <v/>
      </c>
      <c r="O9" s="33" t="str">
        <f t="shared" si="5"/>
        <v/>
      </c>
      <c r="P9" s="33" t="str">
        <f t="shared" si="6"/>
        <v/>
      </c>
      <c r="Q9" s="33" t="str">
        <f t="shared" si="7"/>
        <v/>
      </c>
      <c r="S9" s="33" t="str">
        <f t="shared" si="8"/>
        <v>X</v>
      </c>
      <c r="T9" s="33" t="str">
        <f t="shared" si="9"/>
        <v>X</v>
      </c>
      <c r="U9" s="33" t="e">
        <f t="shared" si="10"/>
        <v>#N/A</v>
      </c>
      <c r="V9" s="33" t="str">
        <f t="shared" si="11"/>
        <v>X</v>
      </c>
      <c r="W9" s="33">
        <f t="array" ref="W9">MAX(IFERROR(FIND(区切文字,N9),0))</f>
        <v>0</v>
      </c>
      <c r="X9" s="33" t="str">
        <f t="shared" si="12"/>
        <v>X</v>
      </c>
      <c r="Y9" s="33">
        <f t="array" ref="Y9">MAX(IFERROR(FIND(区切文字,O9),0))</f>
        <v>0</v>
      </c>
      <c r="Z9" s="33" t="str">
        <f t="shared" si="13"/>
        <v>X</v>
      </c>
      <c r="AA9" s="33" t="e">
        <f t="shared" si="14"/>
        <v>#N/A</v>
      </c>
      <c r="AB9" s="33" t="str">
        <f t="shared" si="15"/>
        <v>X</v>
      </c>
      <c r="AE9" s="33" t="str">
        <f t="shared" si="16"/>
        <v>X</v>
      </c>
      <c r="AF9" s="33" t="str">
        <f t="shared" si="17"/>
        <v>X</v>
      </c>
      <c r="AG9" s="33" t="str">
        <f t="shared" si="18"/>
        <v>X</v>
      </c>
      <c r="AH9" s="33" t="str">
        <f t="shared" si="19"/>
        <v>X</v>
      </c>
      <c r="AI9" s="33" t="str">
        <f t="shared" si="20"/>
        <v>X</v>
      </c>
    </row>
    <row r="10" spans="2:35" ht="25.5" customHeight="1" x14ac:dyDescent="0.2">
      <c r="B10" s="40">
        <v>8</v>
      </c>
      <c r="C10" s="39" t="str" cm="1">
        <f t="array" ref="C10">_xlfn.IFS(S10="X","",L10="OK","OK",TRUE,"NG")</f>
        <v/>
      </c>
      <c r="D10" s="29"/>
      <c r="E10" s="16"/>
      <c r="F10" s="16"/>
      <c r="G10" s="19"/>
      <c r="H10" s="56"/>
      <c r="J10" s="44" t="str">
        <f t="shared" si="2"/>
        <v/>
      </c>
      <c r="L10" s="33" t="str" cm="1">
        <f t="array" ref="L10">_xlfn.IFS(S10="X","",T10="X",ERR種目未選択,V10="X",ERR選手未入力,W10=0,ERR選手区切,X10="X",ERRふりがな未入力,Y10=0,ERRふりがな区切,Z10="X",ERR学年,U10&lt;AA10,ERR学年,AB10="X",ERR大会成績未選択,TRUE,"OK")</f>
        <v/>
      </c>
      <c r="M10" s="33" t="str">
        <f t="shared" si="3"/>
        <v/>
      </c>
      <c r="N10" s="33" t="str">
        <f t="shared" si="4"/>
        <v/>
      </c>
      <c r="O10" s="33" t="str">
        <f t="shared" si="5"/>
        <v/>
      </c>
      <c r="P10" s="33" t="str">
        <f t="shared" si="6"/>
        <v/>
      </c>
      <c r="Q10" s="33" t="str">
        <f t="shared" si="7"/>
        <v/>
      </c>
      <c r="S10" s="33" t="str">
        <f t="shared" si="8"/>
        <v>X</v>
      </c>
      <c r="T10" s="33" t="str">
        <f t="shared" si="9"/>
        <v>X</v>
      </c>
      <c r="U10" s="33" t="e">
        <f t="shared" si="10"/>
        <v>#N/A</v>
      </c>
      <c r="V10" s="33" t="str">
        <f t="shared" si="11"/>
        <v>X</v>
      </c>
      <c r="W10" s="33">
        <f t="array" ref="W10">MAX(IFERROR(FIND(区切文字,N10),0))</f>
        <v>0</v>
      </c>
      <c r="X10" s="33" t="str">
        <f t="shared" si="12"/>
        <v>X</v>
      </c>
      <c r="Y10" s="33">
        <f t="array" ref="Y10">MAX(IFERROR(FIND(区切文字,O10),0))</f>
        <v>0</v>
      </c>
      <c r="Z10" s="33" t="str">
        <f t="shared" si="13"/>
        <v>X</v>
      </c>
      <c r="AA10" s="33" t="e">
        <f t="shared" si="14"/>
        <v>#N/A</v>
      </c>
      <c r="AB10" s="33" t="str">
        <f t="shared" si="15"/>
        <v>X</v>
      </c>
      <c r="AE10" s="33" t="str">
        <f t="shared" si="16"/>
        <v>X</v>
      </c>
      <c r="AF10" s="33" t="str">
        <f t="shared" si="17"/>
        <v>X</v>
      </c>
      <c r="AG10" s="33" t="str">
        <f t="shared" si="18"/>
        <v>X</v>
      </c>
      <c r="AH10" s="33" t="str">
        <f t="shared" si="19"/>
        <v>X</v>
      </c>
      <c r="AI10" s="33" t="str">
        <f t="shared" si="20"/>
        <v>X</v>
      </c>
    </row>
    <row r="11" spans="2:35" ht="25.5" customHeight="1" x14ac:dyDescent="0.2">
      <c r="B11" s="40">
        <v>9</v>
      </c>
      <c r="C11" s="39" t="str" cm="1">
        <f t="array" ref="C11">_xlfn.IFS(S11="X","",L11="OK","OK",TRUE,"NG")</f>
        <v/>
      </c>
      <c r="D11" s="29"/>
      <c r="E11" s="16"/>
      <c r="F11" s="16"/>
      <c r="G11" s="19"/>
      <c r="H11" s="56"/>
      <c r="J11" s="44" t="str">
        <f t="shared" ref="J11:J20" si="21">IF(L11="OK","",L11)</f>
        <v/>
      </c>
      <c r="L11" s="33" t="str" cm="1">
        <f t="array" ref="L11">_xlfn.IFS(S11="X","",T11="X",ERR種目未選択,V11="X",ERR選手未入力,W11=0,ERR選手区切,X11="X",ERRふりがな未入力,Y11=0,ERRふりがな区切,Z11="X",ERR学年,U11&lt;AA11,ERR学年,AB11="X",ERR大会成績未選択,TRUE,"OK")</f>
        <v/>
      </c>
      <c r="M11" s="33" t="str">
        <f t="shared" si="3"/>
        <v/>
      </c>
      <c r="N11" s="33" t="str">
        <f t="shared" si="4"/>
        <v/>
      </c>
      <c r="O11" s="33" t="str">
        <f t="shared" si="5"/>
        <v/>
      </c>
      <c r="P11" s="33" t="str">
        <f t="shared" si="6"/>
        <v/>
      </c>
      <c r="Q11" s="33" t="str">
        <f t="shared" si="7"/>
        <v/>
      </c>
      <c r="S11" s="33" t="str">
        <f t="shared" si="8"/>
        <v>X</v>
      </c>
      <c r="T11" s="33" t="str">
        <f t="shared" si="9"/>
        <v>X</v>
      </c>
      <c r="U11" s="33" t="e">
        <f t="shared" si="10"/>
        <v>#N/A</v>
      </c>
      <c r="V11" s="33" t="str">
        <f t="shared" si="11"/>
        <v>X</v>
      </c>
      <c r="W11" s="33">
        <f t="array" ref="W11">MAX(IFERROR(FIND(区切文字,N11),0))</f>
        <v>0</v>
      </c>
      <c r="X11" s="33" t="str">
        <f t="shared" si="12"/>
        <v>X</v>
      </c>
      <c r="Y11" s="33">
        <f t="array" ref="Y11">MAX(IFERROR(FIND(区切文字,O11),0))</f>
        <v>0</v>
      </c>
      <c r="Z11" s="33" t="str">
        <f t="shared" si="13"/>
        <v>X</v>
      </c>
      <c r="AA11" s="33" t="e">
        <f t="shared" si="14"/>
        <v>#N/A</v>
      </c>
      <c r="AB11" s="33" t="str">
        <f t="shared" si="15"/>
        <v>X</v>
      </c>
      <c r="AE11" s="33" t="str">
        <f t="shared" si="16"/>
        <v>X</v>
      </c>
      <c r="AF11" s="33" t="str">
        <f t="shared" si="17"/>
        <v>X</v>
      </c>
      <c r="AG11" s="33" t="str">
        <f t="shared" si="18"/>
        <v>X</v>
      </c>
      <c r="AH11" s="33" t="str">
        <f t="shared" si="19"/>
        <v>X</v>
      </c>
      <c r="AI11" s="33" t="str">
        <f t="shared" si="20"/>
        <v>X</v>
      </c>
    </row>
    <row r="12" spans="2:35" ht="25.5" customHeight="1" x14ac:dyDescent="0.2">
      <c r="B12" s="40">
        <v>10</v>
      </c>
      <c r="C12" s="39" t="str" cm="1">
        <f t="array" ref="C12">_xlfn.IFS(S12="X","",L12="OK","OK",TRUE,"NG")</f>
        <v/>
      </c>
      <c r="D12" s="29"/>
      <c r="E12" s="16"/>
      <c r="F12" s="16"/>
      <c r="G12" s="19"/>
      <c r="H12" s="56"/>
      <c r="J12" s="44" t="str">
        <f t="shared" si="21"/>
        <v/>
      </c>
      <c r="L12" s="33" t="str" cm="1">
        <f t="array" ref="L12">_xlfn.IFS(S12="X","",T12="X",ERR種目未選択,V12="X",ERR選手未入力,W12=0,ERR選手区切,X12="X",ERRふりがな未入力,Y12=0,ERRふりがな区切,Z12="X",ERR学年,U12&lt;AA12,ERR学年,AB12="X",ERR大会成績未選択,TRUE,"OK")</f>
        <v/>
      </c>
      <c r="M12" s="33" t="str">
        <f t="shared" si="3"/>
        <v/>
      </c>
      <c r="N12" s="33" t="str">
        <f t="shared" si="4"/>
        <v/>
      </c>
      <c r="O12" s="33" t="str">
        <f t="shared" si="5"/>
        <v/>
      </c>
      <c r="P12" s="33" t="str">
        <f t="shared" si="6"/>
        <v/>
      </c>
      <c r="Q12" s="33" t="str">
        <f t="shared" si="7"/>
        <v/>
      </c>
      <c r="S12" s="33" t="str">
        <f t="shared" si="8"/>
        <v>X</v>
      </c>
      <c r="T12" s="33" t="str">
        <f t="shared" si="9"/>
        <v>X</v>
      </c>
      <c r="U12" s="33" t="e">
        <f t="shared" si="10"/>
        <v>#N/A</v>
      </c>
      <c r="V12" s="33" t="str">
        <f t="shared" si="11"/>
        <v>X</v>
      </c>
      <c r="W12" s="33">
        <f t="array" ref="W12">MAX(IFERROR(FIND(区切文字,N12),0))</f>
        <v>0</v>
      </c>
      <c r="X12" s="33" t="str">
        <f t="shared" si="12"/>
        <v>X</v>
      </c>
      <c r="Y12" s="33">
        <f t="array" ref="Y12">MAX(IFERROR(FIND(区切文字,O12),0))</f>
        <v>0</v>
      </c>
      <c r="Z12" s="33" t="str">
        <f t="shared" si="13"/>
        <v>X</v>
      </c>
      <c r="AA12" s="33" t="e">
        <f t="shared" si="14"/>
        <v>#N/A</v>
      </c>
      <c r="AB12" s="33" t="str">
        <f t="shared" si="15"/>
        <v>X</v>
      </c>
      <c r="AE12" s="33" t="str">
        <f t="shared" si="16"/>
        <v>X</v>
      </c>
      <c r="AF12" s="33" t="str">
        <f t="shared" si="17"/>
        <v>X</v>
      </c>
      <c r="AG12" s="33" t="str">
        <f t="shared" si="18"/>
        <v>X</v>
      </c>
      <c r="AH12" s="33" t="str">
        <f t="shared" si="19"/>
        <v>X</v>
      </c>
      <c r="AI12" s="33" t="str">
        <f t="shared" si="20"/>
        <v>X</v>
      </c>
    </row>
    <row r="13" spans="2:35" ht="25.5" customHeight="1" x14ac:dyDescent="0.2">
      <c r="B13" s="40">
        <v>11</v>
      </c>
      <c r="C13" s="39" t="str" cm="1">
        <f t="array" ref="C13">_xlfn.IFS(S13="X","",L13="OK","OK",TRUE,"NG")</f>
        <v/>
      </c>
      <c r="D13" s="29"/>
      <c r="E13" s="16"/>
      <c r="F13" s="16"/>
      <c r="G13" s="19"/>
      <c r="H13" s="56"/>
      <c r="J13" s="44" t="str">
        <f t="shared" si="21"/>
        <v/>
      </c>
      <c r="L13" s="33" t="str" cm="1">
        <f t="array" ref="L13">_xlfn.IFS(S13="X","",T13="X",ERR種目未選択,V13="X",ERR選手未入力,W13=0,ERR選手区切,X13="X",ERRふりがな未入力,Y13=0,ERRふりがな区切,Z13="X",ERR学年,U13&lt;AA13,ERR学年,AB13="X",ERR大会成績未選択,TRUE,"OK")</f>
        <v/>
      </c>
      <c r="M13" s="33" t="str">
        <f t="shared" si="3"/>
        <v/>
      </c>
      <c r="N13" s="33" t="str">
        <f t="shared" si="4"/>
        <v/>
      </c>
      <c r="O13" s="33" t="str">
        <f t="shared" si="5"/>
        <v/>
      </c>
      <c r="P13" s="33" t="str">
        <f t="shared" si="6"/>
        <v/>
      </c>
      <c r="Q13" s="33" t="str">
        <f t="shared" si="7"/>
        <v/>
      </c>
      <c r="S13" s="33" t="str">
        <f t="shared" si="8"/>
        <v>X</v>
      </c>
      <c r="T13" s="33" t="str">
        <f t="shared" si="9"/>
        <v>X</v>
      </c>
      <c r="U13" s="33" t="e">
        <f t="shared" si="10"/>
        <v>#N/A</v>
      </c>
      <c r="V13" s="33" t="str">
        <f t="shared" si="11"/>
        <v>X</v>
      </c>
      <c r="W13" s="33">
        <f t="array" ref="W13">MAX(IFERROR(FIND(区切文字,N13),0))</f>
        <v>0</v>
      </c>
      <c r="X13" s="33" t="str">
        <f t="shared" si="12"/>
        <v>X</v>
      </c>
      <c r="Y13" s="33">
        <f t="array" ref="Y13">MAX(IFERROR(FIND(区切文字,O13),0))</f>
        <v>0</v>
      </c>
      <c r="Z13" s="33" t="str">
        <f t="shared" si="13"/>
        <v>X</v>
      </c>
      <c r="AA13" s="33" t="e">
        <f t="shared" si="14"/>
        <v>#N/A</v>
      </c>
      <c r="AB13" s="33" t="str">
        <f t="shared" si="15"/>
        <v>X</v>
      </c>
      <c r="AE13" s="33" t="str">
        <f t="shared" si="16"/>
        <v>X</v>
      </c>
      <c r="AF13" s="33" t="str">
        <f t="shared" si="17"/>
        <v>X</v>
      </c>
      <c r="AG13" s="33" t="str">
        <f t="shared" si="18"/>
        <v>X</v>
      </c>
      <c r="AH13" s="33" t="str">
        <f t="shared" si="19"/>
        <v>X</v>
      </c>
      <c r="AI13" s="33" t="str">
        <f t="shared" si="20"/>
        <v>X</v>
      </c>
    </row>
    <row r="14" spans="2:35" ht="25.5" customHeight="1" x14ac:dyDescent="0.2">
      <c r="B14" s="40">
        <v>12</v>
      </c>
      <c r="C14" s="39" t="str" cm="1">
        <f t="array" ref="C14">_xlfn.IFS(S14="X","",L14="OK","OK",TRUE,"NG")</f>
        <v/>
      </c>
      <c r="D14" s="29"/>
      <c r="E14" s="16"/>
      <c r="F14" s="16"/>
      <c r="G14" s="19"/>
      <c r="H14" s="56"/>
      <c r="J14" s="44" t="str">
        <f t="shared" si="21"/>
        <v/>
      </c>
      <c r="L14" s="33" t="str" cm="1">
        <f t="array" ref="L14">_xlfn.IFS(S14="X","",T14="X",ERR種目未選択,V14="X",ERR選手未入力,W14=0,ERR選手区切,X14="X",ERRふりがな未入力,Y14=0,ERRふりがな区切,Z14="X",ERR学年,U14&lt;AA14,ERR学年,AB14="X",ERR大会成績未選択,TRUE,"OK")</f>
        <v/>
      </c>
      <c r="M14" s="33" t="str">
        <f t="shared" si="3"/>
        <v/>
      </c>
      <c r="N14" s="33" t="str">
        <f t="shared" si="4"/>
        <v/>
      </c>
      <c r="O14" s="33" t="str">
        <f t="shared" si="5"/>
        <v/>
      </c>
      <c r="P14" s="33" t="str">
        <f t="shared" si="6"/>
        <v/>
      </c>
      <c r="Q14" s="33" t="str">
        <f t="shared" si="7"/>
        <v/>
      </c>
      <c r="S14" s="33" t="str">
        <f t="shared" si="8"/>
        <v>X</v>
      </c>
      <c r="T14" s="33" t="str">
        <f t="shared" si="9"/>
        <v>X</v>
      </c>
      <c r="U14" s="33" t="e">
        <f t="shared" si="10"/>
        <v>#N/A</v>
      </c>
      <c r="V14" s="33" t="str">
        <f t="shared" si="11"/>
        <v>X</v>
      </c>
      <c r="W14" s="33">
        <f t="array" ref="W14">MAX(IFERROR(FIND(区切文字,N14),0))</f>
        <v>0</v>
      </c>
      <c r="X14" s="33" t="str">
        <f t="shared" si="12"/>
        <v>X</v>
      </c>
      <c r="Y14" s="33">
        <f t="array" ref="Y14">MAX(IFERROR(FIND(区切文字,O14),0))</f>
        <v>0</v>
      </c>
      <c r="Z14" s="33" t="str">
        <f t="shared" si="13"/>
        <v>X</v>
      </c>
      <c r="AA14" s="33" t="e">
        <f t="shared" si="14"/>
        <v>#N/A</v>
      </c>
      <c r="AB14" s="33" t="str">
        <f t="shared" si="15"/>
        <v>X</v>
      </c>
      <c r="AE14" s="33" t="str">
        <f t="shared" si="16"/>
        <v>X</v>
      </c>
      <c r="AF14" s="33" t="str">
        <f t="shared" si="17"/>
        <v>X</v>
      </c>
      <c r="AG14" s="33" t="str">
        <f t="shared" si="18"/>
        <v>X</v>
      </c>
      <c r="AH14" s="33" t="str">
        <f t="shared" si="19"/>
        <v>X</v>
      </c>
      <c r="AI14" s="33" t="str">
        <f t="shared" si="20"/>
        <v>X</v>
      </c>
    </row>
    <row r="15" spans="2:35" ht="25.5" customHeight="1" x14ac:dyDescent="0.2">
      <c r="B15" s="40">
        <v>13</v>
      </c>
      <c r="C15" s="39" t="str" cm="1">
        <f t="array" ref="C15">_xlfn.IFS(S15="X","",L15="OK","OK",TRUE,"NG")</f>
        <v/>
      </c>
      <c r="D15" s="29"/>
      <c r="E15" s="16"/>
      <c r="F15" s="16"/>
      <c r="G15" s="19"/>
      <c r="H15" s="56"/>
      <c r="J15" s="44" t="str">
        <f t="shared" si="21"/>
        <v/>
      </c>
      <c r="L15" s="33" t="str" cm="1">
        <f t="array" ref="L15">_xlfn.IFS(S15="X","",T15="X",ERR種目未選択,V15="X",ERR選手未入力,W15=0,ERR選手区切,X15="X",ERRふりがな未入力,Y15=0,ERRふりがな区切,Z15="X",ERR学年,U15&lt;AA15,ERR学年,AB15="X",ERR大会成績未選択,TRUE,"OK")</f>
        <v/>
      </c>
      <c r="M15" s="33" t="str">
        <f t="shared" si="3"/>
        <v/>
      </c>
      <c r="N15" s="33" t="str">
        <f t="shared" si="4"/>
        <v/>
      </c>
      <c r="O15" s="33" t="str">
        <f t="shared" si="5"/>
        <v/>
      </c>
      <c r="P15" s="33" t="str">
        <f t="shared" si="6"/>
        <v/>
      </c>
      <c r="Q15" s="33" t="str">
        <f t="shared" si="7"/>
        <v/>
      </c>
      <c r="S15" s="33" t="str">
        <f t="shared" si="8"/>
        <v>X</v>
      </c>
      <c r="T15" s="33" t="str">
        <f t="shared" si="9"/>
        <v>X</v>
      </c>
      <c r="U15" s="33" t="e">
        <f t="shared" si="10"/>
        <v>#N/A</v>
      </c>
      <c r="V15" s="33" t="str">
        <f t="shared" si="11"/>
        <v>X</v>
      </c>
      <c r="W15" s="33">
        <f t="array" ref="W15">MAX(IFERROR(FIND(区切文字,N15),0))</f>
        <v>0</v>
      </c>
      <c r="X15" s="33" t="str">
        <f t="shared" si="12"/>
        <v>X</v>
      </c>
      <c r="Y15" s="33">
        <f t="array" ref="Y15">MAX(IFERROR(FIND(区切文字,O15),0))</f>
        <v>0</v>
      </c>
      <c r="Z15" s="33" t="str">
        <f t="shared" si="13"/>
        <v>X</v>
      </c>
      <c r="AA15" s="33" t="e">
        <f t="shared" si="14"/>
        <v>#N/A</v>
      </c>
      <c r="AB15" s="33" t="str">
        <f t="shared" si="15"/>
        <v>X</v>
      </c>
      <c r="AE15" s="33" t="str">
        <f t="shared" si="16"/>
        <v>X</v>
      </c>
      <c r="AF15" s="33" t="str">
        <f t="shared" si="17"/>
        <v>X</v>
      </c>
      <c r="AG15" s="33" t="str">
        <f t="shared" si="18"/>
        <v>X</v>
      </c>
      <c r="AH15" s="33" t="str">
        <f t="shared" si="19"/>
        <v>X</v>
      </c>
      <c r="AI15" s="33" t="str">
        <f t="shared" si="20"/>
        <v>X</v>
      </c>
    </row>
    <row r="16" spans="2:35" ht="25.5" customHeight="1" x14ac:dyDescent="0.2">
      <c r="B16" s="40">
        <v>14</v>
      </c>
      <c r="C16" s="39" t="str" cm="1">
        <f t="array" ref="C16">_xlfn.IFS(S16="X","",L16="OK","OK",TRUE,"NG")</f>
        <v/>
      </c>
      <c r="D16" s="29"/>
      <c r="E16" s="16"/>
      <c r="F16" s="16"/>
      <c r="G16" s="19"/>
      <c r="H16" s="56"/>
      <c r="J16" s="44" t="str">
        <f t="shared" si="21"/>
        <v/>
      </c>
      <c r="L16" s="33" t="str" cm="1">
        <f t="array" ref="L16">_xlfn.IFS(S16="X","",T16="X",ERR種目未選択,V16="X",ERR選手未入力,W16=0,ERR選手区切,X16="X",ERRふりがな未入力,Y16=0,ERRふりがな区切,Z16="X",ERR学年,U16&lt;AA16,ERR学年,AB16="X",ERR大会成績未選択,TRUE,"OK")</f>
        <v/>
      </c>
      <c r="M16" s="33" t="str">
        <f t="shared" si="3"/>
        <v/>
      </c>
      <c r="N16" s="33" t="str">
        <f t="shared" si="4"/>
        <v/>
      </c>
      <c r="O16" s="33" t="str">
        <f t="shared" si="5"/>
        <v/>
      </c>
      <c r="P16" s="33" t="str">
        <f t="shared" si="6"/>
        <v/>
      </c>
      <c r="Q16" s="33" t="str">
        <f t="shared" si="7"/>
        <v/>
      </c>
      <c r="S16" s="33" t="str">
        <f t="shared" si="8"/>
        <v>X</v>
      </c>
      <c r="T16" s="33" t="str">
        <f t="shared" si="9"/>
        <v>X</v>
      </c>
      <c r="U16" s="33" t="e">
        <f t="shared" si="10"/>
        <v>#N/A</v>
      </c>
      <c r="V16" s="33" t="str">
        <f t="shared" si="11"/>
        <v>X</v>
      </c>
      <c r="W16" s="33">
        <f t="array" ref="W16">MAX(IFERROR(FIND(区切文字,N16),0))</f>
        <v>0</v>
      </c>
      <c r="X16" s="33" t="str">
        <f t="shared" si="12"/>
        <v>X</v>
      </c>
      <c r="Y16" s="33">
        <f t="array" ref="Y16">MAX(IFERROR(FIND(区切文字,O16),0))</f>
        <v>0</v>
      </c>
      <c r="Z16" s="33" t="str">
        <f t="shared" si="13"/>
        <v>X</v>
      </c>
      <c r="AA16" s="33" t="e">
        <f t="shared" si="14"/>
        <v>#N/A</v>
      </c>
      <c r="AB16" s="33" t="str">
        <f t="shared" si="15"/>
        <v>X</v>
      </c>
      <c r="AE16" s="33" t="str">
        <f t="shared" si="16"/>
        <v>X</v>
      </c>
      <c r="AF16" s="33" t="str">
        <f t="shared" si="17"/>
        <v>X</v>
      </c>
      <c r="AG16" s="33" t="str">
        <f t="shared" si="18"/>
        <v>X</v>
      </c>
      <c r="AH16" s="33" t="str">
        <f t="shared" si="19"/>
        <v>X</v>
      </c>
      <c r="AI16" s="33" t="str">
        <f t="shared" si="20"/>
        <v>X</v>
      </c>
    </row>
    <row r="17" spans="2:35" ht="25.5" customHeight="1" x14ac:dyDescent="0.2">
      <c r="B17" s="40">
        <v>15</v>
      </c>
      <c r="C17" s="39" t="str" cm="1">
        <f t="array" ref="C17">_xlfn.IFS(S17="X","",L17="OK","OK",TRUE,"NG")</f>
        <v/>
      </c>
      <c r="D17" s="29"/>
      <c r="E17" s="16"/>
      <c r="F17" s="16"/>
      <c r="G17" s="19"/>
      <c r="H17" s="56"/>
      <c r="J17" s="44" t="str">
        <f t="shared" si="21"/>
        <v/>
      </c>
      <c r="L17" s="33" t="str" cm="1">
        <f t="array" ref="L17">_xlfn.IFS(S17="X","",T17="X",ERR種目未選択,V17="X",ERR選手未入力,W17=0,ERR選手区切,X17="X",ERRふりがな未入力,Y17=0,ERRふりがな区切,Z17="X",ERR学年,U17&lt;AA17,ERR学年,AB17="X",ERR大会成績未選択,TRUE,"OK")</f>
        <v/>
      </c>
      <c r="M17" s="33" t="str">
        <f t="shared" si="3"/>
        <v/>
      </c>
      <c r="N17" s="33" t="str">
        <f t="shared" si="4"/>
        <v/>
      </c>
      <c r="O17" s="33" t="str">
        <f t="shared" si="5"/>
        <v/>
      </c>
      <c r="P17" s="33" t="str">
        <f t="shared" si="6"/>
        <v/>
      </c>
      <c r="Q17" s="33" t="str">
        <f t="shared" si="7"/>
        <v/>
      </c>
      <c r="S17" s="33" t="str">
        <f t="shared" si="8"/>
        <v>X</v>
      </c>
      <c r="T17" s="33" t="str">
        <f t="shared" si="9"/>
        <v>X</v>
      </c>
      <c r="U17" s="33" t="e">
        <f t="shared" si="10"/>
        <v>#N/A</v>
      </c>
      <c r="V17" s="33" t="str">
        <f t="shared" si="11"/>
        <v>X</v>
      </c>
      <c r="W17" s="33">
        <f t="array" ref="W17">MAX(IFERROR(FIND(区切文字,N17),0))</f>
        <v>0</v>
      </c>
      <c r="X17" s="33" t="str">
        <f t="shared" si="12"/>
        <v>X</v>
      </c>
      <c r="Y17" s="33">
        <f t="array" ref="Y17">MAX(IFERROR(FIND(区切文字,O17),0))</f>
        <v>0</v>
      </c>
      <c r="Z17" s="33" t="str">
        <f t="shared" si="13"/>
        <v>X</v>
      </c>
      <c r="AA17" s="33" t="e">
        <f t="shared" si="14"/>
        <v>#N/A</v>
      </c>
      <c r="AB17" s="33" t="str">
        <f t="shared" si="15"/>
        <v>X</v>
      </c>
      <c r="AE17" s="33" t="str">
        <f t="shared" si="16"/>
        <v>X</v>
      </c>
      <c r="AF17" s="33" t="str">
        <f t="shared" si="17"/>
        <v>X</v>
      </c>
      <c r="AG17" s="33" t="str">
        <f t="shared" si="18"/>
        <v>X</v>
      </c>
      <c r="AH17" s="33" t="str">
        <f t="shared" si="19"/>
        <v>X</v>
      </c>
      <c r="AI17" s="33" t="str">
        <f t="shared" si="20"/>
        <v>X</v>
      </c>
    </row>
    <row r="18" spans="2:35" ht="25.5" customHeight="1" x14ac:dyDescent="0.2">
      <c r="B18" s="40">
        <v>16</v>
      </c>
      <c r="C18" s="39" t="str" cm="1">
        <f t="array" ref="C18">_xlfn.IFS(S18="X","",L18="OK","OK",TRUE,"NG")</f>
        <v/>
      </c>
      <c r="D18" s="29"/>
      <c r="E18" s="16"/>
      <c r="F18" s="16"/>
      <c r="G18" s="19"/>
      <c r="H18" s="56"/>
      <c r="J18" s="44" t="str">
        <f t="shared" si="21"/>
        <v/>
      </c>
      <c r="L18" s="33" t="str" cm="1">
        <f t="array" ref="L18">_xlfn.IFS(S18="X","",T18="X",ERR種目未選択,V18="X",ERR選手未入力,W18=0,ERR選手区切,X18="X",ERRふりがな未入力,Y18=0,ERRふりがな区切,Z18="X",ERR学年,U18&lt;AA18,ERR学年,AB18="X",ERR大会成績未選択,TRUE,"OK")</f>
        <v/>
      </c>
      <c r="M18" s="33" t="str">
        <f t="shared" si="3"/>
        <v/>
      </c>
      <c r="N18" s="33" t="str">
        <f t="shared" si="4"/>
        <v/>
      </c>
      <c r="O18" s="33" t="str">
        <f t="shared" si="5"/>
        <v/>
      </c>
      <c r="P18" s="33" t="str">
        <f t="shared" si="6"/>
        <v/>
      </c>
      <c r="Q18" s="33" t="str">
        <f t="shared" si="7"/>
        <v/>
      </c>
      <c r="S18" s="33" t="str">
        <f t="shared" si="8"/>
        <v>X</v>
      </c>
      <c r="T18" s="33" t="str">
        <f t="shared" si="9"/>
        <v>X</v>
      </c>
      <c r="U18" s="33" t="e">
        <f t="shared" si="10"/>
        <v>#N/A</v>
      </c>
      <c r="V18" s="33" t="str">
        <f t="shared" si="11"/>
        <v>X</v>
      </c>
      <c r="W18" s="33">
        <f t="array" ref="W18">MAX(IFERROR(FIND(区切文字,N18),0))</f>
        <v>0</v>
      </c>
      <c r="X18" s="33" t="str">
        <f t="shared" si="12"/>
        <v>X</v>
      </c>
      <c r="Y18" s="33">
        <f t="array" ref="Y18">MAX(IFERROR(FIND(区切文字,O18),0))</f>
        <v>0</v>
      </c>
      <c r="Z18" s="33" t="str">
        <f t="shared" si="13"/>
        <v>X</v>
      </c>
      <c r="AA18" s="33" t="e">
        <f t="shared" si="14"/>
        <v>#N/A</v>
      </c>
      <c r="AB18" s="33" t="str">
        <f t="shared" si="15"/>
        <v>X</v>
      </c>
      <c r="AE18" s="33" t="str">
        <f t="shared" si="16"/>
        <v>X</v>
      </c>
      <c r="AF18" s="33" t="str">
        <f t="shared" si="17"/>
        <v>X</v>
      </c>
      <c r="AG18" s="33" t="str">
        <f t="shared" si="18"/>
        <v>X</v>
      </c>
      <c r="AH18" s="33" t="str">
        <f t="shared" si="19"/>
        <v>X</v>
      </c>
      <c r="AI18" s="33" t="str">
        <f t="shared" si="20"/>
        <v>X</v>
      </c>
    </row>
    <row r="19" spans="2:35" ht="25.5" customHeight="1" x14ac:dyDescent="0.2">
      <c r="B19" s="40">
        <v>17</v>
      </c>
      <c r="C19" s="39" t="str" cm="1">
        <f t="array" ref="C19">_xlfn.IFS(S19="X","",L19="OK","OK",TRUE,"NG")</f>
        <v/>
      </c>
      <c r="D19" s="29"/>
      <c r="E19" s="16"/>
      <c r="F19" s="16"/>
      <c r="G19" s="19"/>
      <c r="H19" s="56"/>
      <c r="J19" s="44" t="str">
        <f t="shared" si="21"/>
        <v/>
      </c>
      <c r="L19" s="33" t="str" cm="1">
        <f t="array" ref="L19">_xlfn.IFS(S19="X","",T19="X",ERR種目未選択,V19="X",ERR選手未入力,W19=0,ERR選手区切,X19="X",ERRふりがな未入力,Y19=0,ERRふりがな区切,Z19="X",ERR学年,U19&lt;AA19,ERR学年,AB19="X",ERR大会成績未選択,TRUE,"OK")</f>
        <v/>
      </c>
      <c r="M19" s="33" t="str">
        <f t="shared" si="3"/>
        <v/>
      </c>
      <c r="N19" s="33" t="str">
        <f t="shared" si="4"/>
        <v/>
      </c>
      <c r="O19" s="33" t="str">
        <f t="shared" si="5"/>
        <v/>
      </c>
      <c r="P19" s="33" t="str">
        <f t="shared" si="6"/>
        <v/>
      </c>
      <c r="Q19" s="33" t="str">
        <f t="shared" si="7"/>
        <v/>
      </c>
      <c r="S19" s="33" t="str">
        <f t="shared" si="8"/>
        <v>X</v>
      </c>
      <c r="T19" s="33" t="str">
        <f t="shared" si="9"/>
        <v>X</v>
      </c>
      <c r="U19" s="33" t="e">
        <f t="shared" si="10"/>
        <v>#N/A</v>
      </c>
      <c r="V19" s="33" t="str">
        <f t="shared" si="11"/>
        <v>X</v>
      </c>
      <c r="W19" s="33">
        <f t="array" ref="W19">MAX(IFERROR(FIND(区切文字,N19),0))</f>
        <v>0</v>
      </c>
      <c r="X19" s="33" t="str">
        <f t="shared" si="12"/>
        <v>X</v>
      </c>
      <c r="Y19" s="33">
        <f t="array" ref="Y19">MAX(IFERROR(FIND(区切文字,O19),0))</f>
        <v>0</v>
      </c>
      <c r="Z19" s="33" t="str">
        <f t="shared" si="13"/>
        <v>X</v>
      </c>
      <c r="AA19" s="33" t="e">
        <f t="shared" si="14"/>
        <v>#N/A</v>
      </c>
      <c r="AB19" s="33" t="str">
        <f t="shared" si="15"/>
        <v>X</v>
      </c>
      <c r="AE19" s="33" t="str">
        <f t="shared" si="16"/>
        <v>X</v>
      </c>
      <c r="AF19" s="33" t="str">
        <f t="shared" si="17"/>
        <v>X</v>
      </c>
      <c r="AG19" s="33" t="str">
        <f t="shared" si="18"/>
        <v>X</v>
      </c>
      <c r="AH19" s="33" t="str">
        <f t="shared" si="19"/>
        <v>X</v>
      </c>
      <c r="AI19" s="33" t="str">
        <f t="shared" si="20"/>
        <v>X</v>
      </c>
    </row>
    <row r="20" spans="2:35" ht="25.5" customHeight="1" x14ac:dyDescent="0.2">
      <c r="B20" s="40">
        <v>18</v>
      </c>
      <c r="C20" s="39" t="str" cm="1">
        <f t="array" ref="C20">_xlfn.IFS(S20="X","",L20="OK","OK",TRUE,"NG")</f>
        <v/>
      </c>
      <c r="D20" s="29"/>
      <c r="E20" s="16"/>
      <c r="F20" s="16"/>
      <c r="G20" s="19"/>
      <c r="H20" s="56"/>
      <c r="J20" s="44" t="str">
        <f t="shared" si="21"/>
        <v/>
      </c>
      <c r="L20" s="33" t="str" cm="1">
        <f t="array" ref="L20">_xlfn.IFS(S20="X","",T20="X",ERR種目未選択,V20="X",ERR選手未入力,W20=0,ERR選手区切,X20="X",ERRふりがな未入力,Y20=0,ERRふりがな区切,Z20="X",ERR学年,U20&lt;AA20,ERR学年,AB20="X",ERR大会成績未選択,TRUE,"OK")</f>
        <v/>
      </c>
      <c r="M20" s="33" t="str">
        <f t="shared" si="3"/>
        <v/>
      </c>
      <c r="N20" s="33" t="str">
        <f t="shared" si="4"/>
        <v/>
      </c>
      <c r="O20" s="33" t="str">
        <f t="shared" si="5"/>
        <v/>
      </c>
      <c r="P20" s="33" t="str">
        <f t="shared" si="6"/>
        <v/>
      </c>
      <c r="Q20" s="33" t="str">
        <f t="shared" si="7"/>
        <v/>
      </c>
      <c r="S20" s="33" t="str">
        <f t="shared" si="8"/>
        <v>X</v>
      </c>
      <c r="T20" s="33" t="str">
        <f t="shared" si="9"/>
        <v>X</v>
      </c>
      <c r="U20" s="33" t="e">
        <f t="shared" si="10"/>
        <v>#N/A</v>
      </c>
      <c r="V20" s="33" t="str">
        <f t="shared" si="11"/>
        <v>X</v>
      </c>
      <c r="W20" s="33">
        <f t="array" ref="W20">MAX(IFERROR(FIND(区切文字,N20),0))</f>
        <v>0</v>
      </c>
      <c r="X20" s="33" t="str">
        <f t="shared" si="12"/>
        <v>X</v>
      </c>
      <c r="Y20" s="33">
        <f t="array" ref="Y20">MAX(IFERROR(FIND(区切文字,O20),0))</f>
        <v>0</v>
      </c>
      <c r="Z20" s="33" t="str">
        <f t="shared" si="13"/>
        <v>X</v>
      </c>
      <c r="AA20" s="33" t="e">
        <f t="shared" si="14"/>
        <v>#N/A</v>
      </c>
      <c r="AB20" s="33" t="str">
        <f t="shared" si="15"/>
        <v>X</v>
      </c>
      <c r="AE20" s="33" t="str">
        <f t="shared" si="16"/>
        <v>X</v>
      </c>
      <c r="AF20" s="33" t="str">
        <f t="shared" si="17"/>
        <v>X</v>
      </c>
      <c r="AG20" s="33" t="str">
        <f t="shared" si="18"/>
        <v>X</v>
      </c>
      <c r="AH20" s="33" t="str">
        <f t="shared" si="19"/>
        <v>X</v>
      </c>
      <c r="AI20" s="33" t="str">
        <f t="shared" si="20"/>
        <v>X</v>
      </c>
    </row>
    <row r="21" spans="2:35" ht="25.5" customHeight="1" x14ac:dyDescent="0.2">
      <c r="B21" s="40">
        <v>19</v>
      </c>
      <c r="C21" s="39" t="str" cm="1">
        <f t="array" ref="C21">_xlfn.IFS(S21="X","",L21="OK","OK",TRUE,"NG")</f>
        <v/>
      </c>
      <c r="D21" s="29"/>
      <c r="E21" s="16"/>
      <c r="F21" s="16"/>
      <c r="G21" s="19"/>
      <c r="H21" s="56"/>
      <c r="J21" s="44" t="str">
        <f t="shared" si="2"/>
        <v/>
      </c>
      <c r="L21" s="33" t="str" cm="1">
        <f t="array" ref="L21">_xlfn.IFS(S21="X","",T21="X",ERR種目未選択,V21="X",ERR選手未入力,W21=0,ERR選手区切,X21="X",ERRふりがな未入力,Y21=0,ERRふりがな区切,Z21="X",ERR学年,U21&lt;AA21,ERR学年,AB21="X",ERR大会成績未選択,TRUE,"OK")</f>
        <v/>
      </c>
      <c r="M21" s="33" t="str">
        <f t="shared" si="3"/>
        <v/>
      </c>
      <c r="N21" s="33" t="str">
        <f t="shared" si="4"/>
        <v/>
      </c>
      <c r="O21" s="33" t="str">
        <f t="shared" si="5"/>
        <v/>
      </c>
      <c r="P21" s="33" t="str">
        <f t="shared" si="6"/>
        <v/>
      </c>
      <c r="Q21" s="33" t="str">
        <f t="shared" si="7"/>
        <v/>
      </c>
      <c r="S21" s="33" t="str">
        <f t="shared" si="8"/>
        <v>X</v>
      </c>
      <c r="T21" s="33" t="str">
        <f t="shared" si="9"/>
        <v>X</v>
      </c>
      <c r="U21" s="33" t="e">
        <f t="shared" si="10"/>
        <v>#N/A</v>
      </c>
      <c r="V21" s="33" t="str">
        <f t="shared" si="11"/>
        <v>X</v>
      </c>
      <c r="W21" s="33">
        <f t="array" ref="W21">MAX(IFERROR(FIND(区切文字,N21),0))</f>
        <v>0</v>
      </c>
      <c r="X21" s="33" t="str">
        <f t="shared" si="12"/>
        <v>X</v>
      </c>
      <c r="Y21" s="33">
        <f t="array" ref="Y21">MAX(IFERROR(FIND(区切文字,O21),0))</f>
        <v>0</v>
      </c>
      <c r="Z21" s="33" t="str">
        <f t="shared" si="13"/>
        <v>X</v>
      </c>
      <c r="AA21" s="33" t="e">
        <f t="shared" si="14"/>
        <v>#N/A</v>
      </c>
      <c r="AB21" s="33" t="str">
        <f t="shared" si="15"/>
        <v>X</v>
      </c>
      <c r="AE21" s="33" t="str">
        <f t="shared" si="16"/>
        <v>X</v>
      </c>
      <c r="AF21" s="33" t="str">
        <f t="shared" si="17"/>
        <v>X</v>
      </c>
      <c r="AG21" s="33" t="str">
        <f t="shared" si="18"/>
        <v>X</v>
      </c>
      <c r="AH21" s="33" t="str">
        <f t="shared" si="19"/>
        <v>X</v>
      </c>
      <c r="AI21" s="33" t="str">
        <f t="shared" si="20"/>
        <v>X</v>
      </c>
    </row>
    <row r="22" spans="2:35" ht="25.5" customHeight="1" thickBot="1" x14ac:dyDescent="0.25">
      <c r="B22" s="41">
        <v>20</v>
      </c>
      <c r="C22" s="42" t="str" cm="1">
        <f t="array" ref="C22">_xlfn.IFS(S22="X","",L22="OK","OK",TRUE,"NG")</f>
        <v/>
      </c>
      <c r="D22" s="30"/>
      <c r="E22" s="17"/>
      <c r="F22" s="17"/>
      <c r="G22" s="21"/>
      <c r="H22" s="57"/>
      <c r="J22" s="45" t="str">
        <f t="shared" si="2"/>
        <v/>
      </c>
      <c r="L22" s="33" t="str" cm="1">
        <f t="array" ref="L22">_xlfn.IFS(S22="X","",T22="X",ERR種目未選択,V22="X",ERR選手未入力,W22=0,ERR選手区切,X22="X",ERRふりがな未入力,Y22=0,ERRふりがな区切,Z22="X",ERR学年,U22&lt;AA22,ERR学年,AB22="X",ERR大会成績未選択,TRUE,"OK")</f>
        <v/>
      </c>
      <c r="M22" s="33" t="str">
        <f t="shared" si="3"/>
        <v/>
      </c>
      <c r="N22" s="33" t="str">
        <f t="shared" si="4"/>
        <v/>
      </c>
      <c r="O22" s="33" t="str">
        <f t="shared" si="5"/>
        <v/>
      </c>
      <c r="P22" s="33" t="str">
        <f t="shared" si="6"/>
        <v/>
      </c>
      <c r="Q22" s="33" t="str">
        <f t="shared" si="7"/>
        <v/>
      </c>
      <c r="S22" s="33" t="str">
        <f t="shared" si="8"/>
        <v>X</v>
      </c>
      <c r="T22" s="33" t="str">
        <f t="shared" si="9"/>
        <v>X</v>
      </c>
      <c r="U22" s="33" t="e">
        <f t="shared" si="10"/>
        <v>#N/A</v>
      </c>
      <c r="V22" s="33" t="str">
        <f t="shared" si="11"/>
        <v>X</v>
      </c>
      <c r="W22" s="33">
        <f t="array" ref="W22">MAX(IFERROR(FIND(区切文字,N22),0))</f>
        <v>0</v>
      </c>
      <c r="X22" s="33" t="str">
        <f t="shared" si="12"/>
        <v>X</v>
      </c>
      <c r="Y22" s="33">
        <f t="array" ref="Y22">MAX(IFERROR(FIND(区切文字,O22),0))</f>
        <v>0</v>
      </c>
      <c r="Z22" s="33" t="str">
        <f t="shared" si="13"/>
        <v>X</v>
      </c>
      <c r="AA22" s="33" t="e">
        <f t="shared" si="14"/>
        <v>#N/A</v>
      </c>
      <c r="AB22" s="33" t="str">
        <f t="shared" si="15"/>
        <v>X</v>
      </c>
      <c r="AE22" s="33" t="str">
        <f t="shared" si="16"/>
        <v>X</v>
      </c>
      <c r="AF22" s="33" t="str">
        <f t="shared" si="17"/>
        <v>X</v>
      </c>
      <c r="AG22" s="33" t="str">
        <f t="shared" si="18"/>
        <v>X</v>
      </c>
      <c r="AH22" s="33" t="str">
        <f t="shared" si="19"/>
        <v>X</v>
      </c>
      <c r="AI22" s="33" t="str">
        <f t="shared" si="20"/>
        <v>X</v>
      </c>
    </row>
    <row r="23" spans="2:35" ht="6.75" customHeight="1" x14ac:dyDescent="0.2"/>
    <row r="24" spans="2:35" ht="25.5" hidden="1" customHeight="1" thickBot="1" x14ac:dyDescent="0.25">
      <c r="C24" s="10" t="str">
        <f>IF(S24&amp;T24&amp;U24="OO","OK","NG")</f>
        <v>OK</v>
      </c>
      <c r="D24" s="12" t="s">
        <v>19</v>
      </c>
      <c r="E24" s="27" t="s">
        <v>20</v>
      </c>
      <c r="F24" s="13"/>
      <c r="G24" s="11"/>
      <c r="H24" s="14"/>
      <c r="N24" s="33">
        <f t="array" ref="N24">MAX(IFERROR(FIND(区切文字,TRIM(E24)),0))</f>
        <v>3</v>
      </c>
      <c r="S24" s="33" t="str">
        <f>IF(E24&amp;F24&amp;G24&amp;H24="","X","O")</f>
        <v>O</v>
      </c>
      <c r="T24" s="33" t="str">
        <f t="shared" ref="T24" si="22">IF(AND(S24="O",N24=0),"X","O")</f>
        <v>O</v>
      </c>
    </row>
  </sheetData>
  <sheetProtection algorithmName="SHA-512" hashValue="8n+jxNlWdTX34p4hW2Ps1D0GEj08kHd3lYMoVUV4DnsPrkd5NsPybUYr7G9rw9fZiXN5KyGRir8SoAYjS3CKNg==" saltValue="yRYiM1wDYfNaiuQW1b57WA==" spinCount="100000" sheet="1" objects="1" scenarios="1"/>
  <phoneticPr fontId="1"/>
  <conditionalFormatting sqref="D3:D22">
    <cfRule type="expression" dxfId="6" priority="1">
      <formula>LEFT($D3,2)="女子"</formula>
    </cfRule>
    <cfRule type="expression" dxfId="5" priority="2">
      <formula>LEFT($D3,2)="男子"</formula>
    </cfRule>
    <cfRule type="expression" dxfId="4" priority="4">
      <formula>AND($S3="O",$AE3="X")</formula>
    </cfRule>
  </conditionalFormatting>
  <conditionalFormatting sqref="E3:E22">
    <cfRule type="expression" dxfId="3" priority="5">
      <formula>AND($S3="O",$AF3="X")</formula>
    </cfRule>
  </conditionalFormatting>
  <conditionalFormatting sqref="F3:F22">
    <cfRule type="expression" dxfId="2" priority="6">
      <formula>AND($S3="O",$AG3="X")</formula>
    </cfRule>
  </conditionalFormatting>
  <conditionalFormatting sqref="G3:G22">
    <cfRule type="expression" dxfId="1" priority="7">
      <formula>AND($S3="O",$AH3="X")</formula>
    </cfRule>
  </conditionalFormatting>
  <conditionalFormatting sqref="H3:H22">
    <cfRule type="expression" dxfId="0" priority="8">
      <formula>AND($S3="O",$AI3="X")</formula>
    </cfRule>
  </conditionalFormatting>
  <dataValidations count="3">
    <dataValidation type="list" allowBlank="1" showInputMessage="1" showErrorMessage="1" sqref="G3:G22" xr:uid="{677D1F1D-27FB-422A-AFB6-30FD571C7D8B}">
      <formula1>学年</formula1>
    </dataValidation>
    <dataValidation type="list" allowBlank="1" showInputMessage="1" showErrorMessage="1" sqref="D3:D22" xr:uid="{3E3ED467-5927-4063-9313-278FB9733EB9}">
      <formula1>競技種目</formula1>
    </dataValidation>
    <dataValidation type="list" allowBlank="1" showInputMessage="1" showErrorMessage="1" sqref="H3:H22" xr:uid="{8D0E0D64-FF0E-46FC-8726-855408C8FCF9}">
      <formula1>成績</formula1>
    </dataValidation>
  </dataValidation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22</vt:i4>
      </vt:variant>
    </vt:vector>
  </HeadingPairs>
  <TitlesOfParts>
    <vt:vector size="26" baseType="lpstr">
      <vt:lpstr>データ</vt:lpstr>
      <vt:lpstr>申込書共通情報</vt:lpstr>
      <vt:lpstr>監督コーチ</vt:lpstr>
      <vt:lpstr>選手</vt:lpstr>
      <vt:lpstr>ERRふりがな区切</vt:lpstr>
      <vt:lpstr>ERRふりがな未入力</vt:lpstr>
      <vt:lpstr>ERR学年</vt:lpstr>
      <vt:lpstr>ERR監督コーチ未選択</vt:lpstr>
      <vt:lpstr>ERR種目未選択</vt:lpstr>
      <vt:lpstr>ERR審判資格</vt:lpstr>
      <vt:lpstr>ERR選手区切</vt:lpstr>
      <vt:lpstr>ERR選手未入力</vt:lpstr>
      <vt:lpstr>ERR大会成績未選択</vt:lpstr>
      <vt:lpstr>ERR登録番号</vt:lpstr>
      <vt:lpstr>ERR必須入力</vt:lpstr>
      <vt:lpstr>オープン参加</vt:lpstr>
      <vt:lpstr>チーム種別</vt:lpstr>
      <vt:lpstr>学年</vt:lpstr>
      <vt:lpstr>学年変換</vt:lpstr>
      <vt:lpstr>監督コーチ</vt:lpstr>
      <vt:lpstr>競技種目</vt:lpstr>
      <vt:lpstr>競技種目上限学年</vt:lpstr>
      <vt:lpstr>区切文字</vt:lpstr>
      <vt:lpstr>種目</vt:lpstr>
      <vt:lpstr>審判資格</vt:lpstr>
      <vt:lpstr>成績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小野哲也</dc:creator>
  <cp:lastModifiedBy>tetsu ono</cp:lastModifiedBy>
  <dcterms:created xsi:type="dcterms:W3CDTF">2018-09-09T10:18:18Z</dcterms:created>
  <dcterms:modified xsi:type="dcterms:W3CDTF">2026-06-06T09:38:19Z</dcterms:modified>
</cp:coreProperties>
</file>