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423aff15eb57ee1/ドキュメント/badminton/ジュニア連盟/40.石川全小/6.【夏の陣山の日】ABC形式/申込書/"/>
    </mc:Choice>
  </mc:AlternateContent>
  <xr:revisionPtr revIDLastSave="1670" documentId="11_9C75EABD0EA407E5966BB0239D6B6F52A67BCA95" xr6:coauthVersionLast="47" xr6:coauthVersionMax="47" xr10:uidLastSave="{D7A3945C-9650-4B78-8525-4ED987A5D994}"/>
  <workbookProtection workbookAlgorithmName="SHA-512" workbookHashValue="uyCRlLmFnzaxI803m4X8CKwHh8/anfTiu/VcwbI3HNn179HEVSyA4Y/QpjiOUHo+DUZ5FEa7Ai27w2kQ4i2b7g==" workbookSaltValue="T+CA1CvsSQ2xE9ZXJxjCSQ==" workbookSpinCount="100000" lockStructure="1"/>
  <bookViews>
    <workbookView xWindow="-108" yWindow="-108" windowWidth="23256" windowHeight="12456" firstSheet="1" activeTab="1" xr2:uid="{00000000-000D-0000-FFFF-FFFF00000000}"/>
  </bookViews>
  <sheets>
    <sheet name="データ" sheetId="39" state="hidden" r:id="rId1"/>
    <sheet name="申込書共通情報" sheetId="8" r:id="rId2"/>
    <sheet name="監督コーチ" sheetId="43" r:id="rId3"/>
    <sheet name="選手" sheetId="38" r:id="rId4"/>
  </sheets>
  <definedNames>
    <definedName name="ERRクラブ名未入力">データ!$B$39</definedName>
    <definedName name="ERRふりがな区切">データ!$B$32</definedName>
    <definedName name="ERRふりがな未入力">データ!$B$31</definedName>
    <definedName name="ERR学年">データ!$B$33</definedName>
    <definedName name="ERR監督コーチ未選択">データ!$B$36</definedName>
    <definedName name="ERR種目未選択">データ!$B$35</definedName>
    <definedName name="ERR審判資格">データ!$B$37</definedName>
    <definedName name="ERR選手区切">データ!$B$30</definedName>
    <definedName name="ERR選手未入力">データ!$B$29</definedName>
    <definedName name="ERR大会成績未選択">データ!$B$38</definedName>
    <definedName name="ERR登録番号">データ!$B$34</definedName>
    <definedName name="ERR必須入力">データ!$B$28</definedName>
    <definedName name="オープン参加">データ!$B$15:$B$15</definedName>
    <definedName name="チーム種別">データ!$B$17:$B$23</definedName>
    <definedName name="学年">データ!$B$5:$B$12</definedName>
    <definedName name="学年変換">データ!$B$5:$C$12</definedName>
    <definedName name="監督コーチ">データ!$B$58:$B$59</definedName>
    <definedName name="競技種目">データ!$B$41:$B$46</definedName>
    <definedName name="競技種目上限学年">データ!$B$41:$C$46</definedName>
    <definedName name="区切文字">データ!$B$25:$B$26</definedName>
    <definedName name="種目">データ!$B$2:$B$3</definedName>
    <definedName name="審判資格">データ!$B$53:$B$56</definedName>
    <definedName name="成績">データ!$B$48:$B$51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49" i="43" l="1"/>
  <c r="P49" i="43"/>
  <c r="O49" i="43"/>
  <c r="N49" i="43"/>
  <c r="M49" i="43"/>
  <c r="Q48" i="43"/>
  <c r="P48" i="43"/>
  <c r="O48" i="43"/>
  <c r="N48" i="43"/>
  <c r="M48" i="43"/>
  <c r="Q47" i="43"/>
  <c r="P47" i="43"/>
  <c r="O47" i="43"/>
  <c r="N47" i="43"/>
  <c r="M47" i="43"/>
  <c r="Q46" i="43"/>
  <c r="P46" i="43"/>
  <c r="O46" i="43"/>
  <c r="N46" i="43"/>
  <c r="M46" i="43"/>
  <c r="Q45" i="43"/>
  <c r="P45" i="43"/>
  <c r="O45" i="43"/>
  <c r="N45" i="43"/>
  <c r="M45" i="43"/>
  <c r="Q44" i="43"/>
  <c r="P44" i="43"/>
  <c r="O44" i="43"/>
  <c r="N44" i="43"/>
  <c r="M44" i="43"/>
  <c r="Q43" i="43"/>
  <c r="P43" i="43"/>
  <c r="O43" i="43"/>
  <c r="N43" i="43"/>
  <c r="M43" i="43"/>
  <c r="Q42" i="43"/>
  <c r="P42" i="43"/>
  <c r="O42" i="43"/>
  <c r="N42" i="43"/>
  <c r="M42" i="43"/>
  <c r="Q41" i="43"/>
  <c r="P41" i="43"/>
  <c r="O41" i="43"/>
  <c r="N41" i="43"/>
  <c r="M41" i="43"/>
  <c r="Q40" i="43"/>
  <c r="P40" i="43"/>
  <c r="O40" i="43"/>
  <c r="N40" i="43"/>
  <c r="M40" i="43"/>
  <c r="Q39" i="43"/>
  <c r="P39" i="43"/>
  <c r="O39" i="43"/>
  <c r="N39" i="43"/>
  <c r="M39" i="43"/>
  <c r="Q38" i="43"/>
  <c r="P38" i="43"/>
  <c r="O38" i="43"/>
  <c r="N38" i="43"/>
  <c r="M38" i="43"/>
  <c r="Q37" i="43"/>
  <c r="P37" i="43"/>
  <c r="O37" i="43"/>
  <c r="N37" i="43"/>
  <c r="M37" i="43"/>
  <c r="Q36" i="43"/>
  <c r="P36" i="43"/>
  <c r="O36" i="43"/>
  <c r="N36" i="43"/>
  <c r="M36" i="43"/>
  <c r="AD35" i="43"/>
  <c r="AC35" i="43"/>
  <c r="Q35" i="43"/>
  <c r="P35" i="43"/>
  <c r="O35" i="43"/>
  <c r="N35" i="43"/>
  <c r="M35" i="43"/>
  <c r="Q34" i="43"/>
  <c r="P34" i="43"/>
  <c r="O34" i="43"/>
  <c r="N34" i="43"/>
  <c r="M34" i="43"/>
  <c r="Q33" i="43"/>
  <c r="P33" i="43"/>
  <c r="O33" i="43"/>
  <c r="N33" i="43"/>
  <c r="M33" i="43"/>
  <c r="Q32" i="43"/>
  <c r="P32" i="43"/>
  <c r="O32" i="43"/>
  <c r="N32" i="43"/>
  <c r="M32" i="43"/>
  <c r="Q31" i="43"/>
  <c r="P31" i="43"/>
  <c r="O31" i="43"/>
  <c r="N31" i="43"/>
  <c r="M31" i="43"/>
  <c r="Q30" i="43"/>
  <c r="P30" i="43"/>
  <c r="O30" i="43"/>
  <c r="N30" i="43"/>
  <c r="M30" i="43"/>
  <c r="Q29" i="43"/>
  <c r="P29" i="43"/>
  <c r="O29" i="43"/>
  <c r="N29" i="43"/>
  <c r="M29" i="43"/>
  <c r="Q28" i="43"/>
  <c r="P28" i="43"/>
  <c r="O28" i="43"/>
  <c r="N28" i="43"/>
  <c r="M28" i="43"/>
  <c r="Q27" i="43"/>
  <c r="P27" i="43"/>
  <c r="O27" i="43"/>
  <c r="N27" i="43"/>
  <c r="M27" i="43"/>
  <c r="Q26" i="43"/>
  <c r="P26" i="43"/>
  <c r="O26" i="43"/>
  <c r="N26" i="43"/>
  <c r="M26" i="43"/>
  <c r="Q25" i="43"/>
  <c r="P25" i="43"/>
  <c r="O25" i="43"/>
  <c r="N25" i="43"/>
  <c r="M25" i="43"/>
  <c r="Q24" i="43"/>
  <c r="P24" i="43"/>
  <c r="O24" i="43"/>
  <c r="N24" i="43"/>
  <c r="M24" i="43"/>
  <c r="Q23" i="43"/>
  <c r="P23" i="43"/>
  <c r="O23" i="43"/>
  <c r="N23" i="43"/>
  <c r="M23" i="43"/>
  <c r="Q22" i="43"/>
  <c r="P22" i="43"/>
  <c r="O22" i="43"/>
  <c r="N22" i="43"/>
  <c r="M22" i="43"/>
  <c r="AD21" i="43"/>
  <c r="AC21" i="43"/>
  <c r="AB21" i="43"/>
  <c r="Z21" i="43"/>
  <c r="Y21" i="43" a="1"/>
  <c r="X21" i="43"/>
  <c r="W21" i="43" a="1"/>
  <c r="V21" i="43"/>
  <c r="Q21" i="43"/>
  <c r="P21" i="43"/>
  <c r="O21" i="43"/>
  <c r="N21" i="43"/>
  <c r="M21" i="43"/>
  <c r="Q20" i="43"/>
  <c r="P20" i="43"/>
  <c r="O20" i="43"/>
  <c r="N20" i="43"/>
  <c r="M20" i="43"/>
  <c r="Q19" i="43"/>
  <c r="P19" i="43"/>
  <c r="O19" i="43"/>
  <c r="N19" i="43"/>
  <c r="M19" i="43"/>
  <c r="Q18" i="43"/>
  <c r="P18" i="43"/>
  <c r="O18" i="43"/>
  <c r="N18" i="43"/>
  <c r="M18" i="43"/>
  <c r="Q17" i="43"/>
  <c r="P17" i="43"/>
  <c r="O17" i="43"/>
  <c r="N17" i="43"/>
  <c r="M17" i="43"/>
  <c r="Q16" i="43"/>
  <c r="P16" i="43"/>
  <c r="O16" i="43"/>
  <c r="N16" i="43"/>
  <c r="M16" i="43"/>
  <c r="Q15" i="43"/>
  <c r="P15" i="43"/>
  <c r="O15" i="43"/>
  <c r="N15" i="43"/>
  <c r="M15" i="43"/>
  <c r="Q14" i="43"/>
  <c r="P14" i="43"/>
  <c r="O14" i="43"/>
  <c r="N14" i="43"/>
  <c r="M14" i="43"/>
  <c r="Q13" i="43"/>
  <c r="P13" i="43"/>
  <c r="O13" i="43"/>
  <c r="N13" i="43"/>
  <c r="M13" i="43"/>
  <c r="Q12" i="43"/>
  <c r="P12" i="43"/>
  <c r="O12" i="43"/>
  <c r="N12" i="43"/>
  <c r="M12" i="43"/>
  <c r="Q49" i="38"/>
  <c r="P49" i="38"/>
  <c r="O49" i="38"/>
  <c r="N49" i="38"/>
  <c r="M49" i="38"/>
  <c r="Q48" i="38"/>
  <c r="P48" i="38"/>
  <c r="O48" i="38"/>
  <c r="N48" i="38"/>
  <c r="M48" i="38"/>
  <c r="Q47" i="38"/>
  <c r="P47" i="38"/>
  <c r="O47" i="38"/>
  <c r="N47" i="38"/>
  <c r="M47" i="38"/>
  <c r="Q46" i="38"/>
  <c r="P46" i="38"/>
  <c r="O46" i="38"/>
  <c r="N46" i="38"/>
  <c r="M46" i="38"/>
  <c r="Q45" i="38"/>
  <c r="P45" i="38"/>
  <c r="O45" i="38"/>
  <c r="N45" i="38"/>
  <c r="M45" i="38"/>
  <c r="Q44" i="38"/>
  <c r="P44" i="38"/>
  <c r="O44" i="38"/>
  <c r="N44" i="38"/>
  <c r="M44" i="38"/>
  <c r="Q43" i="38"/>
  <c r="P43" i="38"/>
  <c r="O43" i="38"/>
  <c r="N43" i="38"/>
  <c r="M43" i="38"/>
  <c r="Q42" i="38"/>
  <c r="P42" i="38"/>
  <c r="O42" i="38"/>
  <c r="N42" i="38"/>
  <c r="M42" i="38"/>
  <c r="Q41" i="38"/>
  <c r="P41" i="38"/>
  <c r="O41" i="38"/>
  <c r="N41" i="38"/>
  <c r="M41" i="38"/>
  <c r="Q40" i="38"/>
  <c r="P40" i="38"/>
  <c r="O40" i="38"/>
  <c r="N40" i="38"/>
  <c r="M40" i="38"/>
  <c r="Q39" i="38"/>
  <c r="P39" i="38"/>
  <c r="O39" i="38"/>
  <c r="N39" i="38"/>
  <c r="M39" i="38"/>
  <c r="Q38" i="38"/>
  <c r="P38" i="38"/>
  <c r="O38" i="38"/>
  <c r="N38" i="38"/>
  <c r="M38" i="38"/>
  <c r="Q37" i="38"/>
  <c r="P37" i="38"/>
  <c r="O37" i="38"/>
  <c r="N37" i="38"/>
  <c r="M37" i="38"/>
  <c r="Q36" i="38"/>
  <c r="P36" i="38"/>
  <c r="O36" i="38"/>
  <c r="N36" i="38"/>
  <c r="M36" i="38"/>
  <c r="Q35" i="38"/>
  <c r="P35" i="38"/>
  <c r="O35" i="38"/>
  <c r="N35" i="38"/>
  <c r="M35" i="38"/>
  <c r="Q34" i="38"/>
  <c r="P34" i="38"/>
  <c r="O34" i="38"/>
  <c r="N34" i="38"/>
  <c r="M34" i="38"/>
  <c r="Q33" i="38"/>
  <c r="P33" i="38"/>
  <c r="O33" i="38"/>
  <c r="N33" i="38"/>
  <c r="M33" i="38"/>
  <c r="Q32" i="38"/>
  <c r="P32" i="38"/>
  <c r="O32" i="38"/>
  <c r="N32" i="38"/>
  <c r="M32" i="38"/>
  <c r="Q31" i="38"/>
  <c r="P31" i="38"/>
  <c r="O31" i="38"/>
  <c r="N31" i="38"/>
  <c r="M31" i="38"/>
  <c r="Q30" i="38"/>
  <c r="P30" i="38"/>
  <c r="O30" i="38"/>
  <c r="N30" i="38"/>
  <c r="M30" i="38"/>
  <c r="Q29" i="38"/>
  <c r="P29" i="38"/>
  <c r="O29" i="38"/>
  <c r="N29" i="38"/>
  <c r="M29" i="38"/>
  <c r="Q28" i="38"/>
  <c r="P28" i="38"/>
  <c r="O28" i="38"/>
  <c r="N28" i="38"/>
  <c r="M28" i="38"/>
  <c r="Q27" i="38"/>
  <c r="P27" i="38"/>
  <c r="O27" i="38"/>
  <c r="N27" i="38"/>
  <c r="M27" i="38"/>
  <c r="Q26" i="38"/>
  <c r="P26" i="38"/>
  <c r="O26" i="38"/>
  <c r="N26" i="38"/>
  <c r="M26" i="38"/>
  <c r="Q25" i="38"/>
  <c r="P25" i="38"/>
  <c r="O25" i="38"/>
  <c r="N25" i="38"/>
  <c r="M25" i="38"/>
  <c r="Q24" i="38"/>
  <c r="P24" i="38"/>
  <c r="O24" i="38"/>
  <c r="N24" i="38"/>
  <c r="M24" i="38"/>
  <c r="Q23" i="38"/>
  <c r="P23" i="38"/>
  <c r="O23" i="38"/>
  <c r="N23" i="38"/>
  <c r="M23" i="38"/>
  <c r="Q22" i="38"/>
  <c r="P22" i="38"/>
  <c r="O22" i="38"/>
  <c r="N22" i="38"/>
  <c r="M22" i="38"/>
  <c r="M4" i="38"/>
  <c r="N4" i="38"/>
  <c r="O4" i="38"/>
  <c r="P4" i="38"/>
  <c r="Q4" i="38"/>
  <c r="S4" i="38"/>
  <c r="T4" i="38"/>
  <c r="U4" i="38"/>
  <c r="V4" i="38"/>
  <c r="W4" i="38" a="1"/>
  <c r="X4" i="38"/>
  <c r="Y4" i="38" a="1"/>
  <c r="Y4" i="38"/>
  <c r="Z4" i="38"/>
  <c r="AA4" i="38"/>
  <c r="AB4" i="38"/>
  <c r="AE4" i="38"/>
  <c r="AG4" i="38"/>
  <c r="AH4" i="38"/>
  <c r="AI4" i="38"/>
  <c r="M5" i="38"/>
  <c r="N5" i="38"/>
  <c r="O5" i="38"/>
  <c r="P5" i="38"/>
  <c r="Q5" i="38"/>
  <c r="S5" i="38"/>
  <c r="T5" i="38"/>
  <c r="U5" i="38"/>
  <c r="V5" i="38"/>
  <c r="W5" i="38" a="1"/>
  <c r="X5" i="38"/>
  <c r="Y5" i="38" a="1"/>
  <c r="Z5" i="38"/>
  <c r="AA5" i="38"/>
  <c r="AB5" i="38"/>
  <c r="AE5" i="38"/>
  <c r="AH5" i="38"/>
  <c r="AI5" i="38"/>
  <c r="M6" i="38"/>
  <c r="N6" i="38"/>
  <c r="O6" i="38"/>
  <c r="P6" i="38"/>
  <c r="Q6" i="38"/>
  <c r="S6" i="38"/>
  <c r="T6" i="38"/>
  <c r="U6" i="38"/>
  <c r="V6" i="38"/>
  <c r="W6" i="38" a="1"/>
  <c r="X6" i="38"/>
  <c r="Y6" i="38" a="1"/>
  <c r="Z6" i="38"/>
  <c r="AA6" i="38"/>
  <c r="AB6" i="38"/>
  <c r="AE6" i="38"/>
  <c r="AH6" i="38"/>
  <c r="AI6" i="38"/>
  <c r="M7" i="38"/>
  <c r="N7" i="38"/>
  <c r="O7" i="38"/>
  <c r="P7" i="38"/>
  <c r="Q7" i="38"/>
  <c r="S7" i="38"/>
  <c r="T7" i="38"/>
  <c r="U7" i="38"/>
  <c r="V7" i="38"/>
  <c r="W7" i="38" a="1"/>
  <c r="X7" i="38"/>
  <c r="Y7" i="38" a="1"/>
  <c r="Z7" i="38"/>
  <c r="AA7" i="38"/>
  <c r="AB7" i="38"/>
  <c r="AE7" i="38"/>
  <c r="AH7" i="38"/>
  <c r="AI7" i="38"/>
  <c r="M8" i="38"/>
  <c r="N8" i="38"/>
  <c r="O8" i="38"/>
  <c r="P8" i="38"/>
  <c r="Q8" i="38"/>
  <c r="S8" i="38"/>
  <c r="T8" i="38"/>
  <c r="U8" i="38"/>
  <c r="V8" i="38"/>
  <c r="W8" i="38" a="1"/>
  <c r="X8" i="38"/>
  <c r="Y8" i="38" a="1"/>
  <c r="Z8" i="38"/>
  <c r="AA8" i="38"/>
  <c r="AB8" i="38"/>
  <c r="AE8" i="38"/>
  <c r="AH8" i="38"/>
  <c r="M9" i="38"/>
  <c r="N9" i="38"/>
  <c r="O9" i="38"/>
  <c r="P9" i="38"/>
  <c r="Q9" i="38"/>
  <c r="S9" i="38"/>
  <c r="T9" i="38"/>
  <c r="U9" i="38"/>
  <c r="V9" i="38"/>
  <c r="W9" i="38" a="1"/>
  <c r="X9" i="38"/>
  <c r="Y9" i="38" a="1"/>
  <c r="Z9" i="38"/>
  <c r="AA9" i="38"/>
  <c r="AB9" i="38"/>
  <c r="AE9" i="38"/>
  <c r="AH9" i="38"/>
  <c r="AI9" i="38"/>
  <c r="M10" i="38"/>
  <c r="N10" i="38"/>
  <c r="O10" i="38"/>
  <c r="P10" i="38"/>
  <c r="Q10" i="38"/>
  <c r="S10" i="38"/>
  <c r="T10" i="38"/>
  <c r="U10" i="38"/>
  <c r="V10" i="38"/>
  <c r="W10" i="38" a="1"/>
  <c r="X10" i="38"/>
  <c r="Y10" i="38" a="1"/>
  <c r="Z10" i="38"/>
  <c r="AA10" i="38"/>
  <c r="AB10" i="38"/>
  <c r="AE10" i="38"/>
  <c r="AH10" i="38"/>
  <c r="AI10" i="38"/>
  <c r="M11" i="38"/>
  <c r="N11" i="38"/>
  <c r="O11" i="38"/>
  <c r="P11" i="38"/>
  <c r="Q11" i="38"/>
  <c r="S11" i="38"/>
  <c r="T11" i="38"/>
  <c r="U11" i="38"/>
  <c r="V11" i="38"/>
  <c r="W11" i="38" a="1"/>
  <c r="X11" i="38"/>
  <c r="Y11" i="38" a="1"/>
  <c r="Z11" i="38"/>
  <c r="AA11" i="38"/>
  <c r="AB11" i="38"/>
  <c r="AE11" i="38"/>
  <c r="AH11" i="38"/>
  <c r="AI11" i="38"/>
  <c r="M12" i="38"/>
  <c r="N12" i="38"/>
  <c r="O12" i="38"/>
  <c r="P12" i="38"/>
  <c r="Q12" i="38"/>
  <c r="S12" i="38"/>
  <c r="T12" i="38"/>
  <c r="U12" i="38"/>
  <c r="V12" i="38"/>
  <c r="W12" i="38" a="1"/>
  <c r="X12" i="38"/>
  <c r="Y12" i="38" a="1"/>
  <c r="Z12" i="38"/>
  <c r="AA12" i="38"/>
  <c r="AB12" i="38"/>
  <c r="AE12" i="38"/>
  <c r="AH12" i="38"/>
  <c r="AI12" i="38"/>
  <c r="M13" i="38"/>
  <c r="N13" i="38"/>
  <c r="O13" i="38"/>
  <c r="P13" i="38"/>
  <c r="Q13" i="38"/>
  <c r="S13" i="38"/>
  <c r="T13" i="38"/>
  <c r="U13" i="38"/>
  <c r="V13" i="38"/>
  <c r="W13" i="38" a="1"/>
  <c r="X13" i="38"/>
  <c r="Y13" i="38" a="1"/>
  <c r="Z13" i="38"/>
  <c r="AA13" i="38"/>
  <c r="AB13" i="38"/>
  <c r="AE13" i="38"/>
  <c r="M14" i="38"/>
  <c r="N14" i="38"/>
  <c r="O14" i="38"/>
  <c r="P14" i="38"/>
  <c r="Q14" i="38"/>
  <c r="S14" i="38"/>
  <c r="T14" i="38"/>
  <c r="U14" i="38"/>
  <c r="V14" i="38"/>
  <c r="W14" i="38" a="1"/>
  <c r="X14" i="38"/>
  <c r="Y14" i="38" a="1"/>
  <c r="Z14" i="38"/>
  <c r="AA14" i="38"/>
  <c r="AB14" i="38"/>
  <c r="AE14" i="38"/>
  <c r="AH14" i="38"/>
  <c r="AI14" i="38"/>
  <c r="M15" i="38"/>
  <c r="N15" i="38"/>
  <c r="O15" i="38"/>
  <c r="P15" i="38"/>
  <c r="Q15" i="38"/>
  <c r="S15" i="38"/>
  <c r="T15" i="38"/>
  <c r="U15" i="38"/>
  <c r="V15" i="38"/>
  <c r="W15" i="38" a="1"/>
  <c r="X15" i="38"/>
  <c r="Y15" i="38" a="1"/>
  <c r="Z15" i="38"/>
  <c r="AA15" i="38"/>
  <c r="AB15" i="38"/>
  <c r="AE15" i="38"/>
  <c r="AH15" i="38"/>
  <c r="AI15" i="38"/>
  <c r="M16" i="38"/>
  <c r="N16" i="38"/>
  <c r="O16" i="38"/>
  <c r="P16" i="38"/>
  <c r="Q16" i="38"/>
  <c r="T16" i="38"/>
  <c r="U16" i="38"/>
  <c r="V16" i="38"/>
  <c r="W16" i="38" a="1"/>
  <c r="X16" i="38"/>
  <c r="Y16" i="38" a="1"/>
  <c r="Z16" i="38"/>
  <c r="AA16" i="38"/>
  <c r="AB16" i="38"/>
  <c r="M17" i="38"/>
  <c r="N17" i="38"/>
  <c r="O17" i="38"/>
  <c r="P17" i="38"/>
  <c r="Q17" i="38"/>
  <c r="S17" i="38"/>
  <c r="T17" i="38"/>
  <c r="U17" i="38"/>
  <c r="V17" i="38"/>
  <c r="W17" i="38" a="1"/>
  <c r="X17" i="38"/>
  <c r="Y17" i="38" a="1"/>
  <c r="Z17" i="38"/>
  <c r="AA17" i="38"/>
  <c r="AB17" i="38"/>
  <c r="AE17" i="38"/>
  <c r="AH17" i="38"/>
  <c r="AI17" i="38"/>
  <c r="M18" i="38"/>
  <c r="N18" i="38"/>
  <c r="O18" i="38"/>
  <c r="P18" i="38"/>
  <c r="Q18" i="38"/>
  <c r="S18" i="38"/>
  <c r="T18" i="38"/>
  <c r="U18" i="38"/>
  <c r="V18" i="38"/>
  <c r="W18" i="38" a="1"/>
  <c r="X18" i="38"/>
  <c r="Y18" i="38" a="1"/>
  <c r="Z18" i="38"/>
  <c r="AA18" i="38"/>
  <c r="AB18" i="38"/>
  <c r="AE18" i="38"/>
  <c r="AH18" i="38"/>
  <c r="AI18" i="38"/>
  <c r="M19" i="38"/>
  <c r="N19" i="38"/>
  <c r="O19" i="38"/>
  <c r="P19" i="38"/>
  <c r="Q19" i="38"/>
  <c r="S19" i="38"/>
  <c r="T19" i="38"/>
  <c r="U19" i="38"/>
  <c r="V19" i="38"/>
  <c r="W19" i="38" a="1"/>
  <c r="X19" i="38"/>
  <c r="Y19" i="38" a="1"/>
  <c r="Z19" i="38"/>
  <c r="AA19" i="38"/>
  <c r="AB19" i="38"/>
  <c r="AE19" i="38"/>
  <c r="AH19" i="38"/>
  <c r="AI19" i="38"/>
  <c r="M20" i="38"/>
  <c r="N20" i="38"/>
  <c r="O20" i="38"/>
  <c r="P20" i="38"/>
  <c r="Q20" i="38"/>
  <c r="S20" i="38"/>
  <c r="T20" i="38"/>
  <c r="U20" i="38"/>
  <c r="V20" i="38"/>
  <c r="W20" i="38" a="1"/>
  <c r="X20" i="38"/>
  <c r="Y20" i="38" a="1"/>
  <c r="Z20" i="38"/>
  <c r="AA20" i="38"/>
  <c r="AB20" i="38"/>
  <c r="AE20" i="38"/>
  <c r="AH20" i="38"/>
  <c r="AI20" i="38"/>
  <c r="M21" i="38"/>
  <c r="N21" i="38"/>
  <c r="O21" i="38"/>
  <c r="P21" i="38"/>
  <c r="Q21" i="38"/>
  <c r="T21" i="38"/>
  <c r="U21" i="38"/>
  <c r="V21" i="38"/>
  <c r="W21" i="38" a="1"/>
  <c r="Y21" i="38" a="1"/>
  <c r="Z21" i="38"/>
  <c r="AA21" i="38"/>
  <c r="AB21" i="38"/>
  <c r="M50" i="38"/>
  <c r="N50" i="38"/>
  <c r="O50" i="38"/>
  <c r="P50" i="38"/>
  <c r="Q50" i="38"/>
  <c r="T50" i="38"/>
  <c r="U50" i="38"/>
  <c r="X50" i="38"/>
  <c r="Y50" i="38" a="1"/>
  <c r="AB50" i="38"/>
  <c r="Q3" i="38"/>
  <c r="H8" i="8"/>
  <c r="H9" i="8"/>
  <c r="D9" i="8"/>
  <c r="D10" i="8"/>
  <c r="D11" i="8"/>
  <c r="D12" i="8"/>
  <c r="D13" i="8"/>
  <c r="D8" i="8"/>
  <c r="AD49" i="43" l="1"/>
  <c r="AC49" i="43"/>
  <c r="AB49" i="43"/>
  <c r="Z49" i="43"/>
  <c r="Y49" i="43" a="1"/>
  <c r="Y49" i="43" s="1"/>
  <c r="X49" i="43"/>
  <c r="W49" i="43" a="1"/>
  <c r="W49" i="43" s="1"/>
  <c r="V49" i="43"/>
  <c r="T49" i="43"/>
  <c r="S49" i="43"/>
  <c r="AD48" i="43"/>
  <c r="AC48" i="43"/>
  <c r="AB48" i="43"/>
  <c r="Z48" i="43"/>
  <c r="Y48" i="43" a="1"/>
  <c r="Y48" i="43" s="1"/>
  <c r="X48" i="43"/>
  <c r="W48" i="43" a="1"/>
  <c r="W48" i="43" s="1"/>
  <c r="V48" i="43"/>
  <c r="T48" i="43"/>
  <c r="S48" i="43"/>
  <c r="AD47" i="43"/>
  <c r="AC47" i="43"/>
  <c r="AB47" i="43"/>
  <c r="Z47" i="43"/>
  <c r="Y47" i="43" a="1"/>
  <c r="Y47" i="43" s="1"/>
  <c r="X47" i="43"/>
  <c r="W47" i="43" a="1"/>
  <c r="W47" i="43" s="1"/>
  <c r="V47" i="43"/>
  <c r="T47" i="43"/>
  <c r="S47" i="43"/>
  <c r="AD46" i="43"/>
  <c r="AC46" i="43"/>
  <c r="AB46" i="43"/>
  <c r="Z46" i="43"/>
  <c r="Y46" i="43" a="1"/>
  <c r="Y46" i="43" s="1"/>
  <c r="X46" i="43"/>
  <c r="W46" i="43" a="1"/>
  <c r="W46" i="43" s="1"/>
  <c r="V46" i="43"/>
  <c r="T46" i="43"/>
  <c r="S46" i="43"/>
  <c r="AD45" i="43"/>
  <c r="AC45" i="43"/>
  <c r="AB45" i="43"/>
  <c r="Z45" i="43"/>
  <c r="Y45" i="43" a="1"/>
  <c r="Y45" i="43" s="1"/>
  <c r="X45" i="43"/>
  <c r="W45" i="43" a="1"/>
  <c r="W45" i="43" s="1"/>
  <c r="V45" i="43"/>
  <c r="T45" i="43"/>
  <c r="S45" i="43"/>
  <c r="AD44" i="43"/>
  <c r="AC44" i="43"/>
  <c r="AB44" i="43"/>
  <c r="Z44" i="43"/>
  <c r="Y44" i="43" a="1"/>
  <c r="Y44" i="43" s="1"/>
  <c r="X44" i="43"/>
  <c r="W44" i="43" a="1"/>
  <c r="W44" i="43" s="1"/>
  <c r="V44" i="43"/>
  <c r="T44" i="43"/>
  <c r="S44" i="43"/>
  <c r="AD43" i="43"/>
  <c r="AC43" i="43"/>
  <c r="AB43" i="43"/>
  <c r="Z43" i="43"/>
  <c r="Y43" i="43" a="1"/>
  <c r="Y43" i="43" s="1"/>
  <c r="X43" i="43"/>
  <c r="W43" i="43" a="1"/>
  <c r="W43" i="43" s="1"/>
  <c r="V43" i="43"/>
  <c r="T43" i="43"/>
  <c r="S43" i="43"/>
  <c r="AD42" i="43"/>
  <c r="AC42" i="43"/>
  <c r="AB42" i="43"/>
  <c r="Z42" i="43"/>
  <c r="Y42" i="43" a="1"/>
  <c r="Y42" i="43" s="1"/>
  <c r="X42" i="43"/>
  <c r="W42" i="43" a="1"/>
  <c r="W42" i="43" s="1"/>
  <c r="V42" i="43"/>
  <c r="T42" i="43"/>
  <c r="S42" i="43"/>
  <c r="AD41" i="43"/>
  <c r="AC41" i="43"/>
  <c r="AB41" i="43"/>
  <c r="Z41" i="43"/>
  <c r="Y41" i="43" a="1"/>
  <c r="Y41" i="43" s="1"/>
  <c r="X41" i="43"/>
  <c r="W41" i="43" a="1"/>
  <c r="W41" i="43" s="1"/>
  <c r="V41" i="43"/>
  <c r="T41" i="43"/>
  <c r="S41" i="43"/>
  <c r="AD40" i="43"/>
  <c r="AC40" i="43"/>
  <c r="AB40" i="43"/>
  <c r="Z40" i="43"/>
  <c r="Y40" i="43" a="1"/>
  <c r="Y40" i="43" s="1"/>
  <c r="X40" i="43"/>
  <c r="W40" i="43" a="1"/>
  <c r="W40" i="43" s="1"/>
  <c r="V40" i="43"/>
  <c r="T40" i="43"/>
  <c r="S40" i="43"/>
  <c r="AD39" i="43"/>
  <c r="AC39" i="43"/>
  <c r="AB39" i="43"/>
  <c r="Z39" i="43"/>
  <c r="Y39" i="43" a="1"/>
  <c r="Y39" i="43" s="1"/>
  <c r="X39" i="43"/>
  <c r="W39" i="43" a="1"/>
  <c r="W39" i="43" s="1"/>
  <c r="V39" i="43"/>
  <c r="T39" i="43"/>
  <c r="S39" i="43"/>
  <c r="AD38" i="43"/>
  <c r="AC38" i="43"/>
  <c r="AB38" i="43"/>
  <c r="Z38" i="43"/>
  <c r="Y38" i="43" a="1"/>
  <c r="Y38" i="43" s="1"/>
  <c r="X38" i="43"/>
  <c r="W38" i="43" a="1"/>
  <c r="W38" i="43" s="1"/>
  <c r="V38" i="43"/>
  <c r="T38" i="43"/>
  <c r="S38" i="43"/>
  <c r="AD37" i="43"/>
  <c r="AC37" i="43"/>
  <c r="AB37" i="43"/>
  <c r="Z37" i="43"/>
  <c r="Y37" i="43" a="1"/>
  <c r="Y37" i="43" s="1"/>
  <c r="X37" i="43"/>
  <c r="W37" i="43" a="1"/>
  <c r="W37" i="43" s="1"/>
  <c r="V37" i="43"/>
  <c r="T37" i="43"/>
  <c r="S37" i="43"/>
  <c r="AD36" i="43"/>
  <c r="AC36" i="43"/>
  <c r="AB36" i="43"/>
  <c r="Z36" i="43"/>
  <c r="Y36" i="43" a="1"/>
  <c r="Y36" i="43" s="1"/>
  <c r="X36" i="43"/>
  <c r="W36" i="43" a="1"/>
  <c r="W36" i="43" s="1"/>
  <c r="V36" i="43"/>
  <c r="T36" i="43"/>
  <c r="S36" i="43"/>
  <c r="Y21" i="43"/>
  <c r="W21" i="43"/>
  <c r="AB35" i="43"/>
  <c r="Z35" i="43"/>
  <c r="Y35" i="43" a="1"/>
  <c r="Y35" i="43" s="1"/>
  <c r="X35" i="43"/>
  <c r="W35" i="43" a="1"/>
  <c r="W35" i="43" s="1"/>
  <c r="V35" i="43"/>
  <c r="T35" i="43"/>
  <c r="S35" i="43"/>
  <c r="AD34" i="43"/>
  <c r="AC34" i="43"/>
  <c r="AB34" i="43"/>
  <c r="Z34" i="43"/>
  <c r="Y34" i="43" a="1"/>
  <c r="Y34" i="43" s="1"/>
  <c r="X34" i="43"/>
  <c r="W34" i="43" a="1"/>
  <c r="W34" i="43" s="1"/>
  <c r="V34" i="43"/>
  <c r="T34" i="43"/>
  <c r="S34" i="43"/>
  <c r="AD33" i="43"/>
  <c r="AC33" i="43"/>
  <c r="AB33" i="43"/>
  <c r="Z33" i="43"/>
  <c r="Y33" i="43" a="1"/>
  <c r="Y33" i="43" s="1"/>
  <c r="X33" i="43"/>
  <c r="W33" i="43" a="1"/>
  <c r="W33" i="43" s="1"/>
  <c r="V33" i="43"/>
  <c r="T33" i="43"/>
  <c r="S33" i="43"/>
  <c r="AD32" i="43"/>
  <c r="AC32" i="43"/>
  <c r="AB32" i="43"/>
  <c r="Z32" i="43"/>
  <c r="Y32" i="43" a="1"/>
  <c r="Y32" i="43" s="1"/>
  <c r="X32" i="43"/>
  <c r="W32" i="43" a="1"/>
  <c r="W32" i="43" s="1"/>
  <c r="V32" i="43"/>
  <c r="T32" i="43"/>
  <c r="S32" i="43"/>
  <c r="AD31" i="43"/>
  <c r="AC31" i="43"/>
  <c r="AB31" i="43"/>
  <c r="Z31" i="43"/>
  <c r="Y31" i="43" a="1"/>
  <c r="Y31" i="43" s="1"/>
  <c r="X31" i="43"/>
  <c r="W31" i="43" a="1"/>
  <c r="W31" i="43" s="1"/>
  <c r="V31" i="43"/>
  <c r="T31" i="43"/>
  <c r="S31" i="43"/>
  <c r="AD30" i="43"/>
  <c r="AC30" i="43"/>
  <c r="AB30" i="43"/>
  <c r="Z30" i="43"/>
  <c r="Y30" i="43" a="1"/>
  <c r="Y30" i="43" s="1"/>
  <c r="X30" i="43"/>
  <c r="W30" i="43" a="1"/>
  <c r="W30" i="43" s="1"/>
  <c r="V30" i="43"/>
  <c r="T30" i="43"/>
  <c r="S30" i="43"/>
  <c r="AD29" i="43"/>
  <c r="AC29" i="43"/>
  <c r="AB29" i="43"/>
  <c r="Z29" i="43"/>
  <c r="Y29" i="43" a="1"/>
  <c r="Y29" i="43" s="1"/>
  <c r="X29" i="43"/>
  <c r="W29" i="43" a="1"/>
  <c r="W29" i="43" s="1"/>
  <c r="V29" i="43"/>
  <c r="T29" i="43"/>
  <c r="S29" i="43"/>
  <c r="AD28" i="43"/>
  <c r="AC28" i="43"/>
  <c r="AB28" i="43"/>
  <c r="Z28" i="43"/>
  <c r="Y28" i="43" a="1"/>
  <c r="Y28" i="43" s="1"/>
  <c r="X28" i="43"/>
  <c r="W28" i="43" a="1"/>
  <c r="W28" i="43" s="1"/>
  <c r="V28" i="43"/>
  <c r="T28" i="43"/>
  <c r="S28" i="43"/>
  <c r="AD27" i="43"/>
  <c r="AC27" i="43"/>
  <c r="AB27" i="43"/>
  <c r="Z27" i="43"/>
  <c r="Y27" i="43" a="1"/>
  <c r="Y27" i="43" s="1"/>
  <c r="X27" i="43"/>
  <c r="W27" i="43" a="1"/>
  <c r="W27" i="43" s="1"/>
  <c r="V27" i="43"/>
  <c r="T27" i="43"/>
  <c r="S27" i="43"/>
  <c r="AD26" i="43"/>
  <c r="AC26" i="43"/>
  <c r="AB26" i="43"/>
  <c r="Z26" i="43"/>
  <c r="Y26" i="43" a="1"/>
  <c r="Y26" i="43" s="1"/>
  <c r="X26" i="43"/>
  <c r="W26" i="43" a="1"/>
  <c r="W26" i="43" s="1"/>
  <c r="V26" i="43"/>
  <c r="T26" i="43"/>
  <c r="S26" i="43"/>
  <c r="AD25" i="43"/>
  <c r="AC25" i="43"/>
  <c r="AB25" i="43"/>
  <c r="Z25" i="43"/>
  <c r="Y25" i="43" a="1"/>
  <c r="Y25" i="43" s="1"/>
  <c r="X25" i="43"/>
  <c r="W25" i="43" a="1"/>
  <c r="W25" i="43" s="1"/>
  <c r="V25" i="43"/>
  <c r="T25" i="43"/>
  <c r="S25" i="43"/>
  <c r="AD24" i="43"/>
  <c r="AC24" i="43"/>
  <c r="AB24" i="43"/>
  <c r="Z24" i="43"/>
  <c r="Y24" i="43" a="1"/>
  <c r="Y24" i="43" s="1"/>
  <c r="X24" i="43"/>
  <c r="W24" i="43" a="1"/>
  <c r="W24" i="43" s="1"/>
  <c r="V24" i="43"/>
  <c r="T24" i="43"/>
  <c r="S24" i="43"/>
  <c r="AD23" i="43"/>
  <c r="AC23" i="43"/>
  <c r="AB23" i="43"/>
  <c r="Z23" i="43"/>
  <c r="Y23" i="43" a="1"/>
  <c r="Y23" i="43" s="1"/>
  <c r="X23" i="43"/>
  <c r="W23" i="43" a="1"/>
  <c r="W23" i="43" s="1"/>
  <c r="V23" i="43"/>
  <c r="T23" i="43"/>
  <c r="S23" i="43"/>
  <c r="AD22" i="43"/>
  <c r="AC22" i="43"/>
  <c r="AB22" i="43"/>
  <c r="Z22" i="43"/>
  <c r="Y22" i="43" a="1"/>
  <c r="Y22" i="43" s="1"/>
  <c r="X22" i="43"/>
  <c r="W22" i="43" a="1"/>
  <c r="W22" i="43" s="1"/>
  <c r="V22" i="43"/>
  <c r="T22" i="43"/>
  <c r="S22" i="43"/>
  <c r="T21" i="43"/>
  <c r="S21" i="43"/>
  <c r="AD20" i="43"/>
  <c r="AC20" i="43"/>
  <c r="AB20" i="43"/>
  <c r="Z20" i="43"/>
  <c r="Y20" i="43" a="1"/>
  <c r="Y20" i="43" s="1"/>
  <c r="X20" i="43"/>
  <c r="W20" i="43" a="1"/>
  <c r="W20" i="43" s="1"/>
  <c r="V20" i="43"/>
  <c r="T20" i="43"/>
  <c r="S20" i="43"/>
  <c r="AD19" i="43"/>
  <c r="AC19" i="43"/>
  <c r="AB19" i="43"/>
  <c r="Z19" i="43"/>
  <c r="Y19" i="43" a="1"/>
  <c r="Y19" i="43" s="1"/>
  <c r="X19" i="43"/>
  <c r="W19" i="43" a="1"/>
  <c r="W19" i="43" s="1"/>
  <c r="V19" i="43"/>
  <c r="T19" i="43"/>
  <c r="S19" i="43"/>
  <c r="AD18" i="43"/>
  <c r="AC18" i="43"/>
  <c r="AB18" i="43"/>
  <c r="Z18" i="43"/>
  <c r="Y18" i="43" a="1"/>
  <c r="Y18" i="43" s="1"/>
  <c r="X18" i="43"/>
  <c r="W18" i="43" a="1"/>
  <c r="W18" i="43" s="1"/>
  <c r="V18" i="43"/>
  <c r="T18" i="43"/>
  <c r="S18" i="43"/>
  <c r="AD17" i="43"/>
  <c r="AC17" i="43"/>
  <c r="AB17" i="43"/>
  <c r="Z17" i="43"/>
  <c r="Y17" i="43" a="1"/>
  <c r="Y17" i="43" s="1"/>
  <c r="X17" i="43"/>
  <c r="W17" i="43" a="1"/>
  <c r="W17" i="43" s="1"/>
  <c r="V17" i="43"/>
  <c r="T17" i="43"/>
  <c r="S17" i="43"/>
  <c r="AD16" i="43"/>
  <c r="AC16" i="43"/>
  <c r="AB16" i="43"/>
  <c r="Z16" i="43"/>
  <c r="Y16" i="43" a="1"/>
  <c r="Y16" i="43" s="1"/>
  <c r="X16" i="43"/>
  <c r="W16" i="43" a="1"/>
  <c r="W16" i="43" s="1"/>
  <c r="V16" i="43"/>
  <c r="T16" i="43"/>
  <c r="S16" i="43"/>
  <c r="AD15" i="43"/>
  <c r="AC15" i="43"/>
  <c r="AB15" i="43"/>
  <c r="Z15" i="43"/>
  <c r="Y15" i="43" a="1"/>
  <c r="Y15" i="43" s="1"/>
  <c r="X15" i="43"/>
  <c r="W15" i="43" a="1"/>
  <c r="W15" i="43" s="1"/>
  <c r="V15" i="43"/>
  <c r="T15" i="43"/>
  <c r="S15" i="43"/>
  <c r="AD14" i="43"/>
  <c r="AC14" i="43"/>
  <c r="AB14" i="43"/>
  <c r="Z14" i="43"/>
  <c r="Y14" i="43" a="1"/>
  <c r="Y14" i="43" s="1"/>
  <c r="X14" i="43"/>
  <c r="W14" i="43" a="1"/>
  <c r="W14" i="43" s="1"/>
  <c r="V14" i="43"/>
  <c r="T14" i="43"/>
  <c r="S14" i="43"/>
  <c r="AD13" i="43"/>
  <c r="AC13" i="43"/>
  <c r="AB13" i="43"/>
  <c r="Z13" i="43"/>
  <c r="Y13" i="43" a="1"/>
  <c r="Y13" i="43" s="1"/>
  <c r="X13" i="43"/>
  <c r="W13" i="43" a="1"/>
  <c r="W13" i="43" s="1"/>
  <c r="V13" i="43"/>
  <c r="T13" i="43"/>
  <c r="S13" i="43"/>
  <c r="AD12" i="43"/>
  <c r="AC12" i="43"/>
  <c r="AB12" i="43"/>
  <c r="Z12" i="43"/>
  <c r="Y12" i="43" a="1"/>
  <c r="Y12" i="43" s="1"/>
  <c r="X12" i="43"/>
  <c r="W12" i="43" a="1"/>
  <c r="W12" i="43" s="1"/>
  <c r="V12" i="43"/>
  <c r="T12" i="43"/>
  <c r="S12" i="43"/>
  <c r="Z50" i="38"/>
  <c r="AA50" i="38"/>
  <c r="S50" i="38"/>
  <c r="W50" i="38" a="1"/>
  <c r="V50" i="38"/>
  <c r="AB49" i="38"/>
  <c r="AA49" i="38"/>
  <c r="Z49" i="38"/>
  <c r="Y49" i="38" a="1"/>
  <c r="Y49" i="38" s="1"/>
  <c r="X49" i="38"/>
  <c r="W49" i="38" a="1"/>
  <c r="W49" i="38" s="1"/>
  <c r="V49" i="38"/>
  <c r="U49" i="38"/>
  <c r="T49" i="38"/>
  <c r="S49" i="38"/>
  <c r="AB48" i="38"/>
  <c r="AA48" i="38"/>
  <c r="Z48" i="38"/>
  <c r="Y48" i="38" a="1"/>
  <c r="Y48" i="38" s="1"/>
  <c r="X48" i="38"/>
  <c r="W48" i="38" a="1"/>
  <c r="W48" i="38" s="1"/>
  <c r="V48" i="38"/>
  <c r="U48" i="38"/>
  <c r="T48" i="38"/>
  <c r="S48" i="38"/>
  <c r="AB47" i="38"/>
  <c r="AA47" i="38"/>
  <c r="Z47" i="38"/>
  <c r="Y47" i="38" a="1"/>
  <c r="Y47" i="38" s="1"/>
  <c r="X47" i="38"/>
  <c r="W47" i="38" a="1"/>
  <c r="W47" i="38" s="1"/>
  <c r="V47" i="38"/>
  <c r="U47" i="38"/>
  <c r="T47" i="38"/>
  <c r="S47" i="38"/>
  <c r="AB46" i="38"/>
  <c r="AA46" i="38"/>
  <c r="Z46" i="38"/>
  <c r="Y46" i="38" a="1"/>
  <c r="Y46" i="38" s="1"/>
  <c r="X46" i="38"/>
  <c r="W46" i="38" a="1"/>
  <c r="W46" i="38" s="1"/>
  <c r="V46" i="38"/>
  <c r="U46" i="38"/>
  <c r="T46" i="38"/>
  <c r="S46" i="38"/>
  <c r="AB45" i="38"/>
  <c r="AA45" i="38"/>
  <c r="Z45" i="38"/>
  <c r="Y45" i="38" a="1"/>
  <c r="Y45" i="38" s="1"/>
  <c r="X45" i="38"/>
  <c r="W45" i="38" a="1"/>
  <c r="W45" i="38" s="1"/>
  <c r="V45" i="38"/>
  <c r="U45" i="38"/>
  <c r="T45" i="38"/>
  <c r="S45" i="38"/>
  <c r="AB44" i="38"/>
  <c r="AA44" i="38"/>
  <c r="Z44" i="38"/>
  <c r="Y44" i="38" a="1"/>
  <c r="Y44" i="38" s="1"/>
  <c r="X44" i="38"/>
  <c r="W44" i="38" a="1"/>
  <c r="W44" i="38" s="1"/>
  <c r="V44" i="38"/>
  <c r="U44" i="38"/>
  <c r="T44" i="38"/>
  <c r="S44" i="38"/>
  <c r="AB43" i="38"/>
  <c r="AA43" i="38"/>
  <c r="Z43" i="38"/>
  <c r="Y43" i="38" a="1"/>
  <c r="Y43" i="38" s="1"/>
  <c r="X43" i="38"/>
  <c r="W43" i="38" a="1"/>
  <c r="W43" i="38" s="1"/>
  <c r="V43" i="38"/>
  <c r="U43" i="38"/>
  <c r="T43" i="38"/>
  <c r="S43" i="38"/>
  <c r="AB42" i="38"/>
  <c r="AA42" i="38"/>
  <c r="Z42" i="38"/>
  <c r="Y42" i="38" a="1"/>
  <c r="Y42" i="38" s="1"/>
  <c r="X42" i="38"/>
  <c r="W42" i="38" a="1"/>
  <c r="W42" i="38" s="1"/>
  <c r="V42" i="38"/>
  <c r="U42" i="38"/>
  <c r="T42" i="38"/>
  <c r="S42" i="38"/>
  <c r="AB41" i="38"/>
  <c r="AA41" i="38"/>
  <c r="Z41" i="38"/>
  <c r="Y41" i="38" a="1"/>
  <c r="Y41" i="38" s="1"/>
  <c r="X41" i="38"/>
  <c r="W41" i="38" a="1"/>
  <c r="W41" i="38" s="1"/>
  <c r="V41" i="38"/>
  <c r="U41" i="38"/>
  <c r="T41" i="38"/>
  <c r="S41" i="38"/>
  <c r="AB40" i="38"/>
  <c r="AA40" i="38"/>
  <c r="Z40" i="38"/>
  <c r="Y40" i="38" a="1"/>
  <c r="Y40" i="38" s="1"/>
  <c r="X40" i="38"/>
  <c r="W40" i="38" a="1"/>
  <c r="W40" i="38" s="1"/>
  <c r="V40" i="38"/>
  <c r="U40" i="38"/>
  <c r="T40" i="38"/>
  <c r="S40" i="38"/>
  <c r="AB39" i="38"/>
  <c r="AA39" i="38"/>
  <c r="Z39" i="38"/>
  <c r="Y39" i="38" a="1"/>
  <c r="Y39" i="38" s="1"/>
  <c r="X39" i="38"/>
  <c r="W39" i="38" a="1"/>
  <c r="W39" i="38" s="1"/>
  <c r="V39" i="38"/>
  <c r="U39" i="38"/>
  <c r="T39" i="38"/>
  <c r="S39" i="38"/>
  <c r="AA26" i="38"/>
  <c r="Y26" i="38" a="1"/>
  <c r="Y26" i="38" s="1"/>
  <c r="V26" i="38"/>
  <c r="U26" i="38"/>
  <c r="T26" i="38"/>
  <c r="AB25" i="38"/>
  <c r="Z25" i="38"/>
  <c r="X25" i="38"/>
  <c r="W25" i="38" a="1"/>
  <c r="W25" i="38" s="1"/>
  <c r="V25" i="38"/>
  <c r="T25" i="38"/>
  <c r="AA24" i="38"/>
  <c r="X24" i="38"/>
  <c r="W24" i="38" a="1"/>
  <c r="W24" i="38" s="1"/>
  <c r="S24" i="38"/>
  <c r="AB23" i="38"/>
  <c r="Z23" i="38"/>
  <c r="Y23" i="38" a="1"/>
  <c r="Y23" i="38" s="1"/>
  <c r="V23" i="38"/>
  <c r="U23" i="38"/>
  <c r="T23" i="38"/>
  <c r="S23" i="38"/>
  <c r="AB22" i="38"/>
  <c r="Z22" i="38"/>
  <c r="X22" i="38"/>
  <c r="W22" i="38" a="1"/>
  <c r="W22" i="38" s="1"/>
  <c r="T22" i="38"/>
  <c r="W4" i="38"/>
  <c r="AF4" i="38" s="1"/>
  <c r="Y5" i="38"/>
  <c r="AG5" i="38" s="1"/>
  <c r="Y6" i="38"/>
  <c r="AG6" i="38" s="1"/>
  <c r="Y7" i="38"/>
  <c r="AG7" i="38" s="1"/>
  <c r="Y8" i="38"/>
  <c r="AG8" i="38" s="1"/>
  <c r="Y9" i="38"/>
  <c r="AG9" i="38" s="1"/>
  <c r="W10" i="38"/>
  <c r="AF10" i="38" s="1"/>
  <c r="W11" i="38"/>
  <c r="AF11" i="38" s="1"/>
  <c r="W12" i="38"/>
  <c r="AF12" i="38" s="1"/>
  <c r="Y13" i="38"/>
  <c r="AG13" i="38" s="1"/>
  <c r="Y14" i="38"/>
  <c r="AG14" i="38" s="1"/>
  <c r="W15" i="38"/>
  <c r="AF15" i="38" s="1"/>
  <c r="AB38" i="38"/>
  <c r="AA38" i="38"/>
  <c r="Z38" i="38"/>
  <c r="Y38" i="38" a="1"/>
  <c r="Y38" i="38" s="1"/>
  <c r="X38" i="38"/>
  <c r="W38" i="38" a="1"/>
  <c r="W38" i="38" s="1"/>
  <c r="V38" i="38"/>
  <c r="U38" i="38"/>
  <c r="T38" i="38"/>
  <c r="S38" i="38"/>
  <c r="AB37" i="38"/>
  <c r="AA37" i="38"/>
  <c r="Z37" i="38"/>
  <c r="Y37" i="38" a="1"/>
  <c r="Y37" i="38" s="1"/>
  <c r="X37" i="38"/>
  <c r="W37" i="38" a="1"/>
  <c r="W37" i="38" s="1"/>
  <c r="V37" i="38"/>
  <c r="U37" i="38"/>
  <c r="T37" i="38"/>
  <c r="S37" i="38"/>
  <c r="AB36" i="38"/>
  <c r="AA36" i="38"/>
  <c r="Z36" i="38"/>
  <c r="Y36" i="38" a="1"/>
  <c r="Y36" i="38" s="1"/>
  <c r="X36" i="38"/>
  <c r="W36" i="38" a="1"/>
  <c r="W36" i="38" s="1"/>
  <c r="V36" i="38"/>
  <c r="U36" i="38"/>
  <c r="T36" i="38"/>
  <c r="S36" i="38"/>
  <c r="AB35" i="38"/>
  <c r="AA35" i="38"/>
  <c r="Z35" i="38"/>
  <c r="Y35" i="38" a="1"/>
  <c r="Y35" i="38" s="1"/>
  <c r="X35" i="38"/>
  <c r="W35" i="38" a="1"/>
  <c r="W35" i="38" s="1"/>
  <c r="V35" i="38"/>
  <c r="U35" i="38"/>
  <c r="T35" i="38"/>
  <c r="S35" i="38"/>
  <c r="AB34" i="38"/>
  <c r="AA34" i="38"/>
  <c r="Z34" i="38"/>
  <c r="Y34" i="38" a="1"/>
  <c r="Y34" i="38" s="1"/>
  <c r="X34" i="38"/>
  <c r="W34" i="38" a="1"/>
  <c r="W34" i="38" s="1"/>
  <c r="V34" i="38"/>
  <c r="U34" i="38"/>
  <c r="T34" i="38"/>
  <c r="S34" i="38"/>
  <c r="AB33" i="38"/>
  <c r="AA33" i="38"/>
  <c r="Z33" i="38"/>
  <c r="Y33" i="38" a="1"/>
  <c r="Y33" i="38" s="1"/>
  <c r="X33" i="38"/>
  <c r="W33" i="38" a="1"/>
  <c r="W33" i="38" s="1"/>
  <c r="V33" i="38"/>
  <c r="U33" i="38"/>
  <c r="T33" i="38"/>
  <c r="S33" i="38"/>
  <c r="AB32" i="38"/>
  <c r="AA32" i="38"/>
  <c r="Z32" i="38"/>
  <c r="Y32" i="38" a="1"/>
  <c r="Y32" i="38" s="1"/>
  <c r="X32" i="38"/>
  <c r="W32" i="38" a="1"/>
  <c r="W32" i="38" s="1"/>
  <c r="V32" i="38"/>
  <c r="U32" i="38"/>
  <c r="T32" i="38"/>
  <c r="S32" i="38"/>
  <c r="AB31" i="38"/>
  <c r="AA31" i="38"/>
  <c r="Z31" i="38"/>
  <c r="Y31" i="38" a="1"/>
  <c r="Y31" i="38" s="1"/>
  <c r="X31" i="38"/>
  <c r="W31" i="38" a="1"/>
  <c r="W31" i="38" s="1"/>
  <c r="V31" i="38"/>
  <c r="U31" i="38"/>
  <c r="T31" i="38"/>
  <c r="S31" i="38"/>
  <c r="AB30" i="38"/>
  <c r="AA30" i="38"/>
  <c r="Z30" i="38"/>
  <c r="Y30" i="38" a="1"/>
  <c r="Y30" i="38" s="1"/>
  <c r="X30" i="38"/>
  <c r="W30" i="38" a="1"/>
  <c r="W30" i="38" s="1"/>
  <c r="V30" i="38"/>
  <c r="U30" i="38"/>
  <c r="T30" i="38"/>
  <c r="S30" i="38"/>
  <c r="AB29" i="38"/>
  <c r="AA29" i="38"/>
  <c r="Z29" i="38"/>
  <c r="Y29" i="38" a="1"/>
  <c r="Y29" i="38" s="1"/>
  <c r="X29" i="38"/>
  <c r="W29" i="38" a="1"/>
  <c r="W29" i="38" s="1"/>
  <c r="V29" i="38"/>
  <c r="U29" i="38"/>
  <c r="T29" i="38"/>
  <c r="S29" i="38"/>
  <c r="AB28" i="38"/>
  <c r="AA28" i="38"/>
  <c r="Z28" i="38"/>
  <c r="Y28" i="38" a="1"/>
  <c r="Y28" i="38" s="1"/>
  <c r="X28" i="38"/>
  <c r="W28" i="38" a="1"/>
  <c r="W28" i="38" s="1"/>
  <c r="V28" i="38"/>
  <c r="U28" i="38"/>
  <c r="T28" i="38"/>
  <c r="S28" i="38"/>
  <c r="AB27" i="38"/>
  <c r="AA27" i="38"/>
  <c r="Z27" i="38"/>
  <c r="Y27" i="38" a="1"/>
  <c r="Y27" i="38" s="1"/>
  <c r="X27" i="38"/>
  <c r="W27" i="38" a="1"/>
  <c r="W27" i="38" s="1"/>
  <c r="V27" i="38"/>
  <c r="U27" i="38"/>
  <c r="T27" i="38"/>
  <c r="S27" i="38"/>
  <c r="AB26" i="38"/>
  <c r="Z26" i="38"/>
  <c r="X26" i="38"/>
  <c r="W26" i="38" a="1"/>
  <c r="W26" i="38" s="1"/>
  <c r="S26" i="38"/>
  <c r="AA25" i="38"/>
  <c r="Y25" i="38" a="1"/>
  <c r="Y25" i="38" s="1"/>
  <c r="U25" i="38"/>
  <c r="S25" i="38"/>
  <c r="AB24" i="38"/>
  <c r="Z24" i="38"/>
  <c r="Y24" i="38" a="1"/>
  <c r="Y24" i="38" s="1"/>
  <c r="V24" i="38"/>
  <c r="U24" i="38"/>
  <c r="T24" i="38"/>
  <c r="AA23" i="38"/>
  <c r="X23" i="38"/>
  <c r="W23" i="38" a="1"/>
  <c r="W23" i="38" s="1"/>
  <c r="AA22" i="38"/>
  <c r="Y22" i="38" a="1"/>
  <c r="Y22" i="38" s="1"/>
  <c r="V22" i="38"/>
  <c r="U22" i="38"/>
  <c r="S22" i="38"/>
  <c r="W5" i="38"/>
  <c r="AF5" i="38" s="1"/>
  <c r="W6" i="38"/>
  <c r="AF6" i="38" s="1"/>
  <c r="W7" i="38"/>
  <c r="AF7" i="38" s="1"/>
  <c r="W8" i="38"/>
  <c r="AF8" i="38" s="1"/>
  <c r="W9" i="38"/>
  <c r="AF9" i="38" s="1"/>
  <c r="Y10" i="38"/>
  <c r="AG10" i="38" s="1"/>
  <c r="Y11" i="38"/>
  <c r="AG11" i="38" s="1"/>
  <c r="Y12" i="38"/>
  <c r="AG12" i="38" s="1"/>
  <c r="W13" i="38"/>
  <c r="AF13" i="38" s="1"/>
  <c r="W14" i="38"/>
  <c r="AF14" i="38" s="1"/>
  <c r="S21" i="38"/>
  <c r="X21" i="38"/>
  <c r="AB3" i="38"/>
  <c r="L4" i="38" a="1"/>
  <c r="L5" i="38" a="1"/>
  <c r="L6" i="38" a="1"/>
  <c r="L7" i="38" a="1"/>
  <c r="L8" i="38" a="1"/>
  <c r="W16" i="38"/>
  <c r="W21" i="38"/>
  <c r="Y21" i="38"/>
  <c r="AI8" i="38"/>
  <c r="L9" i="38" a="1"/>
  <c r="L10" i="38" a="1"/>
  <c r="L11" i="38" a="1"/>
  <c r="L12" i="38" a="1"/>
  <c r="L13" i="38" a="1"/>
  <c r="Y19" i="38"/>
  <c r="AG19" i="38" s="1"/>
  <c r="W20" i="38"/>
  <c r="AF20" i="38" s="1"/>
  <c r="AH13" i="38"/>
  <c r="AI13" i="38"/>
  <c r="L14" i="38" a="1"/>
  <c r="Y15" i="38"/>
  <c r="AG15" i="38" s="1"/>
  <c r="S16" i="38"/>
  <c r="Y16" i="38"/>
  <c r="W17" i="38"/>
  <c r="AF17" i="38" s="1"/>
  <c r="Y17" i="38"/>
  <c r="AG17" i="38" s="1"/>
  <c r="W18" i="38"/>
  <c r="AF18" i="38" s="1"/>
  <c r="Y18" i="38"/>
  <c r="AG18" i="38" s="1"/>
  <c r="W19" i="38"/>
  <c r="AF19" i="38" s="1"/>
  <c r="Y20" i="38"/>
  <c r="AG20" i="38" s="1"/>
  <c r="Y50" i="38"/>
  <c r="S52" i="43"/>
  <c r="N52" i="43" a="1"/>
  <c r="N52" i="43" s="1"/>
  <c r="T52" i="43" s="1"/>
  <c r="Q50" i="43"/>
  <c r="P50" i="43"/>
  <c r="O50" i="43"/>
  <c r="Y50" i="43" s="1" a="1"/>
  <c r="Y50" i="43" s="1"/>
  <c r="N50" i="43"/>
  <c r="V50" i="43" s="1"/>
  <c r="M50" i="43"/>
  <c r="T50" i="43" s="1"/>
  <c r="Q11" i="43"/>
  <c r="AC11" i="43" s="1"/>
  <c r="P11" i="43"/>
  <c r="O11" i="43"/>
  <c r="X11" i="43" s="1"/>
  <c r="N11" i="43"/>
  <c r="W11" i="43" s="1" a="1"/>
  <c r="W11" i="43" s="1"/>
  <c r="M11" i="43"/>
  <c r="Q10" i="43"/>
  <c r="P10" i="43"/>
  <c r="Z10" i="43" s="1"/>
  <c r="O10" i="43"/>
  <c r="X10" i="43" s="1"/>
  <c r="N10" i="43"/>
  <c r="M10" i="43"/>
  <c r="T10" i="43" s="1"/>
  <c r="Q9" i="43"/>
  <c r="AC9" i="43" s="1"/>
  <c r="P9" i="43"/>
  <c r="O9" i="43"/>
  <c r="X9" i="43" s="1"/>
  <c r="N9" i="43"/>
  <c r="V9" i="43" s="1"/>
  <c r="M9" i="43"/>
  <c r="Q8" i="43"/>
  <c r="P8" i="43"/>
  <c r="O8" i="43"/>
  <c r="X8" i="43" s="1"/>
  <c r="N8" i="43"/>
  <c r="V8" i="43" s="1"/>
  <c r="M8" i="43"/>
  <c r="Q7" i="43"/>
  <c r="P7" i="43"/>
  <c r="O7" i="43"/>
  <c r="N7" i="43"/>
  <c r="V7" i="43" s="1"/>
  <c r="M7" i="43"/>
  <c r="Q6" i="43"/>
  <c r="P6" i="43"/>
  <c r="Z6" i="43" s="1"/>
  <c r="O6" i="43"/>
  <c r="Y6" i="43" s="1" a="1"/>
  <c r="Y6" i="43" s="1"/>
  <c r="N6" i="43"/>
  <c r="W6" i="43" s="1" a="1"/>
  <c r="W6" i="43" s="1"/>
  <c r="M6" i="43"/>
  <c r="T6" i="43" s="1"/>
  <c r="Q5" i="43"/>
  <c r="P5" i="43"/>
  <c r="Z5" i="43" s="1"/>
  <c r="O5" i="43"/>
  <c r="X5" i="43" s="1"/>
  <c r="N5" i="43"/>
  <c r="W5" i="43" s="1" a="1"/>
  <c r="W5" i="43" s="1"/>
  <c r="M5" i="43"/>
  <c r="Q4" i="43"/>
  <c r="P4" i="43"/>
  <c r="O4" i="43"/>
  <c r="X4" i="43" s="1"/>
  <c r="N4" i="43"/>
  <c r="W4" i="43" s="1" a="1"/>
  <c r="W4" i="43" s="1"/>
  <c r="M4" i="43"/>
  <c r="Q3" i="43"/>
  <c r="P3" i="43"/>
  <c r="O3" i="43"/>
  <c r="N3" i="43"/>
  <c r="V3" i="43" s="1"/>
  <c r="M3" i="43"/>
  <c r="N3" i="38"/>
  <c r="V3" i="38" s="1"/>
  <c r="O3" i="38"/>
  <c r="Y3" i="38" s="1" a="1"/>
  <c r="Y3" i="38" s="1"/>
  <c r="P3" i="38"/>
  <c r="Z3" i="38" s="1"/>
  <c r="M3" i="38"/>
  <c r="T3" i="38" s="1"/>
  <c r="AE49" i="43" l="1"/>
  <c r="AF49" i="43"/>
  <c r="AG49" i="43"/>
  <c r="AH49" i="43"/>
  <c r="AI49" i="43"/>
  <c r="L49" i="43" a="1"/>
  <c r="J49" i="43" s="1"/>
  <c r="AE48" i="43"/>
  <c r="AF48" i="43"/>
  <c r="AG48" i="43"/>
  <c r="AH48" i="43"/>
  <c r="AI48" i="43"/>
  <c r="L48" i="43" a="1"/>
  <c r="J48" i="43" s="1"/>
  <c r="AE47" i="43"/>
  <c r="AF47" i="43"/>
  <c r="AG47" i="43"/>
  <c r="AH47" i="43"/>
  <c r="AI47" i="43"/>
  <c r="L47" i="43" a="1"/>
  <c r="J47" i="43" s="1"/>
  <c r="AE46" i="43"/>
  <c r="AF46" i="43"/>
  <c r="AG46" i="43"/>
  <c r="AH46" i="43"/>
  <c r="AI46" i="43"/>
  <c r="L46" i="43" a="1"/>
  <c r="J46" i="43" s="1"/>
  <c r="AE45" i="43"/>
  <c r="AF45" i="43"/>
  <c r="AG45" i="43"/>
  <c r="AH45" i="43"/>
  <c r="AI45" i="43"/>
  <c r="L45" i="43" a="1"/>
  <c r="J45" i="43" s="1"/>
  <c r="AE44" i="43"/>
  <c r="AF44" i="43"/>
  <c r="AG44" i="43"/>
  <c r="AH44" i="43"/>
  <c r="AI44" i="43"/>
  <c r="L44" i="43" a="1"/>
  <c r="J44" i="43" s="1"/>
  <c r="AE43" i="43"/>
  <c r="AF43" i="43"/>
  <c r="AG43" i="43"/>
  <c r="AH43" i="43"/>
  <c r="AI43" i="43"/>
  <c r="L43" i="43" a="1"/>
  <c r="J43" i="43" s="1"/>
  <c r="AE42" i="43"/>
  <c r="AF42" i="43"/>
  <c r="AG42" i="43"/>
  <c r="AH42" i="43"/>
  <c r="AI42" i="43"/>
  <c r="L42" i="43" a="1"/>
  <c r="J42" i="43" s="1"/>
  <c r="AE41" i="43"/>
  <c r="AF41" i="43"/>
  <c r="AG41" i="43"/>
  <c r="AH41" i="43"/>
  <c r="AI41" i="43"/>
  <c r="L41" i="43" a="1"/>
  <c r="J41" i="43" s="1"/>
  <c r="AE40" i="43"/>
  <c r="AF40" i="43"/>
  <c r="AG40" i="43"/>
  <c r="AH40" i="43"/>
  <c r="AI40" i="43"/>
  <c r="L40" i="43" a="1"/>
  <c r="J40" i="43" s="1"/>
  <c r="AE39" i="43"/>
  <c r="AF39" i="43"/>
  <c r="AG39" i="43"/>
  <c r="AH39" i="43"/>
  <c r="AI39" i="43"/>
  <c r="L39" i="43" a="1"/>
  <c r="J39" i="43" s="1"/>
  <c r="AE38" i="43"/>
  <c r="AF38" i="43"/>
  <c r="AG38" i="43"/>
  <c r="AH38" i="43"/>
  <c r="AI38" i="43"/>
  <c r="L38" i="43" a="1"/>
  <c r="J38" i="43" s="1"/>
  <c r="AE37" i="43"/>
  <c r="AF37" i="43"/>
  <c r="AG37" i="43"/>
  <c r="AH37" i="43"/>
  <c r="AI37" i="43"/>
  <c r="L37" i="43" a="1"/>
  <c r="J37" i="43" s="1"/>
  <c r="AE36" i="43"/>
  <c r="AF36" i="43"/>
  <c r="AG36" i="43"/>
  <c r="AH36" i="43"/>
  <c r="AI36" i="43"/>
  <c r="L36" i="43" a="1"/>
  <c r="J36" i="43" s="1"/>
  <c r="AE35" i="43"/>
  <c r="AF35" i="43"/>
  <c r="AG35" i="43"/>
  <c r="AH35" i="43"/>
  <c r="AI35" i="43"/>
  <c r="L35" i="43" a="1"/>
  <c r="J35" i="43" s="1"/>
  <c r="AE34" i="43"/>
  <c r="AF34" i="43"/>
  <c r="AG34" i="43"/>
  <c r="AH34" i="43"/>
  <c r="AI34" i="43"/>
  <c r="L34" i="43" a="1"/>
  <c r="J34" i="43" s="1"/>
  <c r="AE33" i="43"/>
  <c r="AF33" i="43"/>
  <c r="AG33" i="43"/>
  <c r="AH33" i="43"/>
  <c r="AI33" i="43"/>
  <c r="L33" i="43" a="1"/>
  <c r="J33" i="43" s="1"/>
  <c r="AE32" i="43"/>
  <c r="AF32" i="43"/>
  <c r="AG32" i="43"/>
  <c r="AH32" i="43"/>
  <c r="AI32" i="43"/>
  <c r="L32" i="43" a="1"/>
  <c r="J32" i="43" s="1"/>
  <c r="AE31" i="43"/>
  <c r="AF31" i="43"/>
  <c r="AG31" i="43"/>
  <c r="AH31" i="43"/>
  <c r="AI31" i="43"/>
  <c r="L31" i="43" a="1"/>
  <c r="J31" i="43" s="1"/>
  <c r="AE30" i="43"/>
  <c r="AF30" i="43"/>
  <c r="AG30" i="43"/>
  <c r="AH30" i="43"/>
  <c r="AI30" i="43"/>
  <c r="L30" i="43" a="1"/>
  <c r="J30" i="43" s="1"/>
  <c r="AE29" i="43"/>
  <c r="AF29" i="43"/>
  <c r="AG29" i="43"/>
  <c r="AH29" i="43"/>
  <c r="AI29" i="43"/>
  <c r="L29" i="43" a="1"/>
  <c r="J29" i="43" s="1"/>
  <c r="AE28" i="43"/>
  <c r="AF28" i="43"/>
  <c r="AG28" i="43"/>
  <c r="AH28" i="43"/>
  <c r="AI28" i="43"/>
  <c r="L28" i="43" a="1"/>
  <c r="J28" i="43" s="1"/>
  <c r="AE27" i="43"/>
  <c r="AF27" i="43"/>
  <c r="AG27" i="43"/>
  <c r="AH27" i="43"/>
  <c r="AI27" i="43"/>
  <c r="L27" i="43" a="1"/>
  <c r="J27" i="43" s="1"/>
  <c r="AE26" i="43"/>
  <c r="AF26" i="43"/>
  <c r="AG26" i="43"/>
  <c r="AH26" i="43"/>
  <c r="AI26" i="43"/>
  <c r="L26" i="43" a="1"/>
  <c r="J26" i="43" s="1"/>
  <c r="AE25" i="43"/>
  <c r="AF25" i="43"/>
  <c r="AG25" i="43"/>
  <c r="AH25" i="43"/>
  <c r="AI25" i="43"/>
  <c r="L25" i="43" a="1"/>
  <c r="J25" i="43" s="1"/>
  <c r="AE24" i="43"/>
  <c r="AF24" i="43"/>
  <c r="AG24" i="43"/>
  <c r="AH24" i="43"/>
  <c r="AI24" i="43"/>
  <c r="L24" i="43" a="1"/>
  <c r="J24" i="43" s="1"/>
  <c r="AE23" i="43"/>
  <c r="AF23" i="43"/>
  <c r="AG23" i="43"/>
  <c r="AH23" i="43"/>
  <c r="AI23" i="43"/>
  <c r="L23" i="43" a="1"/>
  <c r="J23" i="43" s="1"/>
  <c r="AE22" i="43"/>
  <c r="AF22" i="43"/>
  <c r="AG22" i="43"/>
  <c r="AH22" i="43"/>
  <c r="AI22" i="43"/>
  <c r="L22" i="43" a="1"/>
  <c r="J22" i="43" s="1"/>
  <c r="AE21" i="43"/>
  <c r="AF21" i="43"/>
  <c r="AG21" i="43"/>
  <c r="AH21" i="43"/>
  <c r="AI21" i="43"/>
  <c r="L21" i="43" a="1"/>
  <c r="J21" i="43" s="1"/>
  <c r="AE20" i="43"/>
  <c r="AF20" i="43"/>
  <c r="AG20" i="43"/>
  <c r="AH20" i="43"/>
  <c r="AI20" i="43"/>
  <c r="L20" i="43" a="1"/>
  <c r="J20" i="43" s="1"/>
  <c r="AE19" i="43"/>
  <c r="AF19" i="43"/>
  <c r="AG19" i="43"/>
  <c r="AH19" i="43"/>
  <c r="AI19" i="43"/>
  <c r="L19" i="43" a="1"/>
  <c r="J19" i="43" s="1"/>
  <c r="AE18" i="43"/>
  <c r="AF18" i="43"/>
  <c r="AG18" i="43"/>
  <c r="AH18" i="43"/>
  <c r="AI18" i="43"/>
  <c r="L18" i="43" a="1"/>
  <c r="J18" i="43" s="1"/>
  <c r="AE17" i="43"/>
  <c r="AF17" i="43"/>
  <c r="AG17" i="43"/>
  <c r="AH17" i="43"/>
  <c r="AI17" i="43"/>
  <c r="L17" i="43" a="1"/>
  <c r="J17" i="43" s="1"/>
  <c r="AE16" i="43"/>
  <c r="AF16" i="43"/>
  <c r="AG16" i="43"/>
  <c r="AH16" i="43"/>
  <c r="AI16" i="43"/>
  <c r="L16" i="43" a="1"/>
  <c r="J16" i="43" s="1"/>
  <c r="AE15" i="43"/>
  <c r="AF15" i="43"/>
  <c r="AG15" i="43"/>
  <c r="AH15" i="43"/>
  <c r="AI15" i="43"/>
  <c r="L15" i="43" a="1"/>
  <c r="J15" i="43" s="1"/>
  <c r="AE14" i="43"/>
  <c r="AF14" i="43"/>
  <c r="AG14" i="43"/>
  <c r="AH14" i="43"/>
  <c r="AI14" i="43"/>
  <c r="L14" i="43" a="1"/>
  <c r="J14" i="43" s="1"/>
  <c r="AE13" i="43"/>
  <c r="AF13" i="43"/>
  <c r="AG13" i="43"/>
  <c r="AH13" i="43"/>
  <c r="AI13" i="43"/>
  <c r="L13" i="43" a="1"/>
  <c r="J13" i="43" s="1"/>
  <c r="AE12" i="43"/>
  <c r="AF12" i="43"/>
  <c r="AG12" i="43"/>
  <c r="AH12" i="43"/>
  <c r="AI12" i="43"/>
  <c r="L12" i="43" a="1"/>
  <c r="J12" i="43" s="1"/>
  <c r="AD11" i="43"/>
  <c r="AB11" i="43"/>
  <c r="T11" i="43"/>
  <c r="Y10" i="43" a="1"/>
  <c r="Y10" i="43" s="1"/>
  <c r="AB9" i="43"/>
  <c r="Y8" i="43" a="1"/>
  <c r="Y8" i="43" s="1"/>
  <c r="W8" i="43" a="1"/>
  <c r="W8" i="43" s="1"/>
  <c r="T7" i="43"/>
  <c r="Y5" i="43" a="1"/>
  <c r="Y5" i="43" s="1"/>
  <c r="Y4" i="43" a="1"/>
  <c r="Y4" i="43" s="1"/>
  <c r="AB50" i="43"/>
  <c r="AC50" i="43"/>
  <c r="AD10" i="43"/>
  <c r="AC10" i="43"/>
  <c r="AB7" i="43"/>
  <c r="AC7" i="43"/>
  <c r="AB6" i="43"/>
  <c r="AC6" i="43"/>
  <c r="AB5" i="43"/>
  <c r="AC5" i="43"/>
  <c r="AD4" i="43"/>
  <c r="AC4" i="43"/>
  <c r="AI50" i="38"/>
  <c r="AH50" i="38"/>
  <c r="AE50" i="38"/>
  <c r="W50" i="38"/>
  <c r="AF50" i="38" s="1"/>
  <c r="AG50" i="38"/>
  <c r="AE49" i="38"/>
  <c r="AF49" i="38"/>
  <c r="AG49" i="38"/>
  <c r="AH49" i="38"/>
  <c r="AI49" i="38"/>
  <c r="L49" i="38" a="1"/>
  <c r="J49" i="38" s="1"/>
  <c r="AE48" i="38"/>
  <c r="AF48" i="38"/>
  <c r="AG48" i="38"/>
  <c r="AH48" i="38"/>
  <c r="AI48" i="38"/>
  <c r="L48" i="38" a="1"/>
  <c r="J48" i="38" s="1"/>
  <c r="AE47" i="38"/>
  <c r="AF47" i="38"/>
  <c r="AG47" i="38"/>
  <c r="AH47" i="38"/>
  <c r="AI47" i="38"/>
  <c r="L47" i="38" a="1"/>
  <c r="J47" i="38" s="1"/>
  <c r="AE46" i="38"/>
  <c r="AF46" i="38"/>
  <c r="AG46" i="38"/>
  <c r="AH46" i="38"/>
  <c r="AI46" i="38"/>
  <c r="L46" i="38" a="1"/>
  <c r="J46" i="38" s="1"/>
  <c r="AE45" i="38"/>
  <c r="AF45" i="38"/>
  <c r="AG45" i="38"/>
  <c r="AH45" i="38"/>
  <c r="AI45" i="38"/>
  <c r="L45" i="38" a="1"/>
  <c r="J45" i="38" s="1"/>
  <c r="AE44" i="38"/>
  <c r="AF44" i="38"/>
  <c r="AG44" i="38"/>
  <c r="AH44" i="38"/>
  <c r="AI44" i="38"/>
  <c r="L44" i="38" a="1"/>
  <c r="J44" i="38" s="1"/>
  <c r="AE43" i="38"/>
  <c r="AF43" i="38"/>
  <c r="AG43" i="38"/>
  <c r="AH43" i="38"/>
  <c r="AI43" i="38"/>
  <c r="L43" i="38" a="1"/>
  <c r="J43" i="38" s="1"/>
  <c r="AE42" i="38"/>
  <c r="AF42" i="38"/>
  <c r="AG42" i="38"/>
  <c r="AH42" i="38"/>
  <c r="AI42" i="38"/>
  <c r="L42" i="38" a="1"/>
  <c r="J42" i="38" s="1"/>
  <c r="AE41" i="38"/>
  <c r="AF41" i="38"/>
  <c r="AG41" i="38"/>
  <c r="AH41" i="38"/>
  <c r="AI41" i="38"/>
  <c r="L41" i="38" a="1"/>
  <c r="J41" i="38" s="1"/>
  <c r="AE40" i="38"/>
  <c r="AF40" i="38"/>
  <c r="AG40" i="38"/>
  <c r="AH40" i="38"/>
  <c r="AI40" i="38"/>
  <c r="L40" i="38" a="1"/>
  <c r="J40" i="38" s="1"/>
  <c r="AE39" i="38"/>
  <c r="AF39" i="38"/>
  <c r="AG39" i="38"/>
  <c r="AH39" i="38"/>
  <c r="AI39" i="38"/>
  <c r="L39" i="38" a="1"/>
  <c r="J39" i="38" s="1"/>
  <c r="AE24" i="38"/>
  <c r="AG24" i="38"/>
  <c r="AH24" i="38"/>
  <c r="L24" i="38" a="1"/>
  <c r="J24" i="38" s="1"/>
  <c r="AF24" i="38"/>
  <c r="AI24" i="38"/>
  <c r="AF23" i="38"/>
  <c r="AH23" i="38"/>
  <c r="L23" i="38" a="1"/>
  <c r="J23" i="38" s="1"/>
  <c r="AE23" i="38"/>
  <c r="AG23" i="38"/>
  <c r="AI23" i="38"/>
  <c r="AE38" i="38"/>
  <c r="AF38" i="38"/>
  <c r="AG38" i="38"/>
  <c r="AH38" i="38"/>
  <c r="AI38" i="38"/>
  <c r="L38" i="38" a="1"/>
  <c r="J38" i="38" s="1"/>
  <c r="AE37" i="38"/>
  <c r="AF37" i="38"/>
  <c r="AG37" i="38"/>
  <c r="AH37" i="38"/>
  <c r="AI37" i="38"/>
  <c r="L37" i="38" a="1"/>
  <c r="J37" i="38" s="1"/>
  <c r="AE36" i="38"/>
  <c r="AF36" i="38"/>
  <c r="AG36" i="38"/>
  <c r="AH36" i="38"/>
  <c r="AI36" i="38"/>
  <c r="L36" i="38" a="1"/>
  <c r="J36" i="38" s="1"/>
  <c r="AE35" i="38"/>
  <c r="AF35" i="38"/>
  <c r="AG35" i="38"/>
  <c r="AH35" i="38"/>
  <c r="AI35" i="38"/>
  <c r="L35" i="38" a="1"/>
  <c r="J35" i="38" s="1"/>
  <c r="AE34" i="38"/>
  <c r="AF34" i="38"/>
  <c r="AG34" i="38"/>
  <c r="AH34" i="38"/>
  <c r="AI34" i="38"/>
  <c r="L34" i="38" a="1"/>
  <c r="J34" i="38" s="1"/>
  <c r="AE33" i="38"/>
  <c r="AF33" i="38"/>
  <c r="AG33" i="38"/>
  <c r="AH33" i="38"/>
  <c r="AI33" i="38"/>
  <c r="L33" i="38" a="1"/>
  <c r="J33" i="38" s="1"/>
  <c r="AE32" i="38"/>
  <c r="AF32" i="38"/>
  <c r="AG32" i="38"/>
  <c r="AH32" i="38"/>
  <c r="AI32" i="38"/>
  <c r="L32" i="38" a="1"/>
  <c r="J32" i="38" s="1"/>
  <c r="AE31" i="38"/>
  <c r="AF31" i="38"/>
  <c r="AG31" i="38"/>
  <c r="AH31" i="38"/>
  <c r="AI31" i="38"/>
  <c r="L31" i="38" a="1"/>
  <c r="J31" i="38" s="1"/>
  <c r="AE30" i="38"/>
  <c r="AF30" i="38"/>
  <c r="AG30" i="38"/>
  <c r="AH30" i="38"/>
  <c r="AI30" i="38"/>
  <c r="L30" i="38" a="1"/>
  <c r="J30" i="38" s="1"/>
  <c r="AE29" i="38"/>
  <c r="AF29" i="38"/>
  <c r="AG29" i="38"/>
  <c r="AH29" i="38"/>
  <c r="AI29" i="38"/>
  <c r="L29" i="38" a="1"/>
  <c r="J29" i="38" s="1"/>
  <c r="AE28" i="38"/>
  <c r="AF28" i="38"/>
  <c r="AG28" i="38"/>
  <c r="AH28" i="38"/>
  <c r="AI28" i="38"/>
  <c r="L28" i="38" a="1"/>
  <c r="J28" i="38" s="1"/>
  <c r="AE27" i="38"/>
  <c r="AF27" i="38"/>
  <c r="AG27" i="38"/>
  <c r="AH27" i="38"/>
  <c r="AI27" i="38"/>
  <c r="L27" i="38" a="1"/>
  <c r="J27" i="38" s="1"/>
  <c r="AF26" i="38"/>
  <c r="AH26" i="38"/>
  <c r="AE26" i="38"/>
  <c r="AG26" i="38"/>
  <c r="AI26" i="38"/>
  <c r="L26" i="38" a="1"/>
  <c r="J26" i="38" s="1"/>
  <c r="AE25" i="38"/>
  <c r="AG25" i="38"/>
  <c r="AI25" i="38"/>
  <c r="AF25" i="38"/>
  <c r="AH25" i="38"/>
  <c r="L25" i="38" a="1"/>
  <c r="J25" i="38" s="1"/>
  <c r="AE22" i="38"/>
  <c r="AG22" i="38"/>
  <c r="AI22" i="38"/>
  <c r="AF22" i="38"/>
  <c r="AH22" i="38"/>
  <c r="L22" i="38" a="1"/>
  <c r="J22" i="38" s="1"/>
  <c r="AF21" i="38"/>
  <c r="AG21" i="38"/>
  <c r="AI21" i="38"/>
  <c r="AH21" i="38"/>
  <c r="AE21" i="38"/>
  <c r="AG16" i="38"/>
  <c r="AE16" i="38"/>
  <c r="AH16" i="38"/>
  <c r="L16" i="38" a="1"/>
  <c r="AI16" i="38"/>
  <c r="AF16" i="38"/>
  <c r="L19" i="38" a="1"/>
  <c r="L21" i="38" a="1"/>
  <c r="L15" i="38" a="1"/>
  <c r="L17" i="38" a="1"/>
  <c r="L18" i="38" a="1"/>
  <c r="L20" i="38" a="1"/>
  <c r="AD8" i="43"/>
  <c r="AC8" i="43"/>
  <c r="AB3" i="43"/>
  <c r="AD50" i="43"/>
  <c r="C52" i="43"/>
  <c r="W7" i="43" a="1"/>
  <c r="W7" i="43" s="1"/>
  <c r="AB10" i="43"/>
  <c r="W50" i="43" a="1"/>
  <c r="W50" i="43" s="1"/>
  <c r="V5" i="43"/>
  <c r="AD6" i="43"/>
  <c r="AB8" i="43"/>
  <c r="S10" i="43"/>
  <c r="AE10" i="43" s="1"/>
  <c r="V11" i="43"/>
  <c r="T3" i="43"/>
  <c r="AD7" i="43"/>
  <c r="Y11" i="43" a="1"/>
  <c r="Y11" i="43" s="1"/>
  <c r="Z9" i="43"/>
  <c r="S4" i="43"/>
  <c r="Z7" i="43"/>
  <c r="AH10" i="43"/>
  <c r="Y3" i="43" a="1"/>
  <c r="Y3" i="43" s="1"/>
  <c r="X3" i="43"/>
  <c r="W9" i="43" a="1"/>
  <c r="W9" i="43" s="1"/>
  <c r="W3" i="43" a="1"/>
  <c r="W3" i="43" s="1"/>
  <c r="S3" i="43"/>
  <c r="T4" i="43"/>
  <c r="S9" i="43"/>
  <c r="V4" i="43"/>
  <c r="T5" i="43"/>
  <c r="S5" i="43"/>
  <c r="AD5" i="43"/>
  <c r="S7" i="43"/>
  <c r="T8" i="43"/>
  <c r="W10" i="43" a="1"/>
  <c r="W10" i="43" s="1"/>
  <c r="V10" i="43"/>
  <c r="Z11" i="43"/>
  <c r="Z50" i="43"/>
  <c r="AB4" i="43"/>
  <c r="X6" i="43"/>
  <c r="Y7" i="43" a="1"/>
  <c r="Y7" i="43" s="1"/>
  <c r="X7" i="43"/>
  <c r="S8" i="43"/>
  <c r="T9" i="43"/>
  <c r="AD9" i="43"/>
  <c r="Z4" i="43"/>
  <c r="V6" i="43"/>
  <c r="Z8" i="43"/>
  <c r="Y9" i="43" a="1"/>
  <c r="Y9" i="43" s="1"/>
  <c r="S11" i="43"/>
  <c r="S50" i="43"/>
  <c r="S6" i="43"/>
  <c r="X50" i="43"/>
  <c r="S3" i="38"/>
  <c r="X3" i="38"/>
  <c r="W3" i="38" a="1"/>
  <c r="W3" i="38" s="1"/>
  <c r="U3" i="38"/>
  <c r="AA3" i="38"/>
  <c r="AI3" i="43" l="1"/>
  <c r="L3" i="43" a="1"/>
  <c r="C24" i="38" a="1"/>
  <c r="C23" i="38" a="1"/>
  <c r="C49" i="43" a="1"/>
  <c r="C48" i="43" a="1"/>
  <c r="C47" i="43" a="1"/>
  <c r="C46" i="43" a="1"/>
  <c r="C45" i="43" a="1"/>
  <c r="C44" i="43" a="1"/>
  <c r="C43" i="43" a="1"/>
  <c r="C42" i="43" a="1"/>
  <c r="C41" i="43" a="1"/>
  <c r="C40" i="43" a="1"/>
  <c r="C39" i="43" a="1"/>
  <c r="C38" i="43" a="1"/>
  <c r="C37" i="43" a="1"/>
  <c r="C36" i="43" a="1"/>
  <c r="C35" i="43" a="1"/>
  <c r="C34" i="43" a="1"/>
  <c r="C33" i="43" a="1"/>
  <c r="C32" i="43" a="1"/>
  <c r="C31" i="43" a="1"/>
  <c r="C30" i="43" a="1"/>
  <c r="C29" i="43" a="1"/>
  <c r="C28" i="43" a="1"/>
  <c r="C27" i="43" a="1"/>
  <c r="C26" i="43" a="1"/>
  <c r="C25" i="43" a="1"/>
  <c r="C24" i="43" a="1"/>
  <c r="C23" i="43" a="1"/>
  <c r="C22" i="43" a="1"/>
  <c r="C21" i="43" a="1"/>
  <c r="C20" i="43" a="1"/>
  <c r="C19" i="43" a="1"/>
  <c r="C18" i="43" a="1"/>
  <c r="C17" i="43" a="1"/>
  <c r="C16" i="43" a="1"/>
  <c r="C15" i="43" a="1"/>
  <c r="C14" i="43" a="1"/>
  <c r="C13" i="43" a="1"/>
  <c r="AG4" i="43"/>
  <c r="AG10" i="43"/>
  <c r="L5" i="43" a="1"/>
  <c r="L7" i="43" a="1"/>
  <c r="L10" i="43" a="1"/>
  <c r="L8" i="43" a="1"/>
  <c r="L6" i="43" a="1"/>
  <c r="C12" i="43" a="1"/>
  <c r="L50" i="38" a="1"/>
  <c r="C49" i="38" a="1"/>
  <c r="C48" i="38" a="1"/>
  <c r="C47" i="38" a="1"/>
  <c r="C46" i="38" a="1"/>
  <c r="C45" i="38" a="1"/>
  <c r="C44" i="38" a="1"/>
  <c r="C43" i="38" a="1"/>
  <c r="C42" i="38" a="1"/>
  <c r="C41" i="38" a="1"/>
  <c r="C40" i="38" a="1"/>
  <c r="C39" i="38" a="1"/>
  <c r="C38" i="38" a="1"/>
  <c r="C37" i="38" a="1"/>
  <c r="C36" i="38" a="1"/>
  <c r="C35" i="38" a="1"/>
  <c r="C34" i="38" a="1"/>
  <c r="C33" i="38" a="1"/>
  <c r="C32" i="38" a="1"/>
  <c r="C31" i="38" a="1"/>
  <c r="C30" i="38" a="1"/>
  <c r="C29" i="38" a="1"/>
  <c r="C28" i="38" a="1"/>
  <c r="C27" i="38" a="1"/>
  <c r="C26" i="38" a="1"/>
  <c r="C25" i="38" a="1"/>
  <c r="C22" i="38" a="1"/>
  <c r="L3" i="38" a="1"/>
  <c r="L11" i="43" a="1"/>
  <c r="AI3" i="38"/>
  <c r="L9" i="43" a="1"/>
  <c r="L4" i="43" a="1"/>
  <c r="J4" i="43" s="1"/>
  <c r="L50" i="43" a="1"/>
  <c r="J50" i="43" s="1"/>
  <c r="AH4" i="43"/>
  <c r="AI10" i="43"/>
  <c r="AI4" i="43"/>
  <c r="AF4" i="43"/>
  <c r="J10" i="43"/>
  <c r="C10" i="43" a="1"/>
  <c r="AI8" i="43"/>
  <c r="AE8" i="43"/>
  <c r="AH8" i="43"/>
  <c r="J8" i="43"/>
  <c r="AF8" i="43"/>
  <c r="AG8" i="43"/>
  <c r="AH5" i="43"/>
  <c r="J5" i="43"/>
  <c r="AG5" i="43"/>
  <c r="AI5" i="43"/>
  <c r="AF5" i="43"/>
  <c r="AE5" i="43"/>
  <c r="AF50" i="43"/>
  <c r="AH50" i="43"/>
  <c r="AG50" i="43"/>
  <c r="AI50" i="43"/>
  <c r="AE50" i="43"/>
  <c r="AF7" i="43"/>
  <c r="AI7" i="43"/>
  <c r="AE7" i="43"/>
  <c r="AH7" i="43"/>
  <c r="AG7" i="43"/>
  <c r="J7" i="43"/>
  <c r="AI9" i="43"/>
  <c r="AE9" i="43"/>
  <c r="AH9" i="43"/>
  <c r="AF9" i="43"/>
  <c r="AG9" i="43"/>
  <c r="AF3" i="43"/>
  <c r="AE3" i="43"/>
  <c r="AG3" i="43"/>
  <c r="AH3" i="43"/>
  <c r="AF10" i="43"/>
  <c r="AE4" i="43"/>
  <c r="AG6" i="43"/>
  <c r="AF6" i="43"/>
  <c r="J6" i="43"/>
  <c r="AI6" i="43"/>
  <c r="AH6" i="43"/>
  <c r="AE6" i="43"/>
  <c r="AG11" i="43"/>
  <c r="AH11" i="43"/>
  <c r="AF11" i="43"/>
  <c r="J11" i="43"/>
  <c r="AE11" i="43"/>
  <c r="AI11" i="43"/>
  <c r="C9" i="38" a="1"/>
  <c r="J20" i="38"/>
  <c r="J18" i="38"/>
  <c r="J15" i="38"/>
  <c r="J16" i="38"/>
  <c r="AH3" i="38"/>
  <c r="J17" i="38"/>
  <c r="J12" i="38"/>
  <c r="J11" i="38"/>
  <c r="J21" i="38"/>
  <c r="J7" i="38"/>
  <c r="J13" i="38"/>
  <c r="J19" i="38"/>
  <c r="J14" i="38"/>
  <c r="C5" i="38" a="1"/>
  <c r="J4" i="38"/>
  <c r="J6" i="38"/>
  <c r="J10" i="38"/>
  <c r="J8" i="38"/>
  <c r="AE3" i="38"/>
  <c r="AG3" i="38"/>
  <c r="AF3" i="38"/>
  <c r="C3" i="43" l="1" a="1"/>
  <c r="J50" i="38"/>
  <c r="J9" i="43"/>
  <c r="C3" i="38" a="1"/>
  <c r="J3" i="43"/>
  <c r="C4" i="43" a="1"/>
  <c r="C5" i="43" a="1"/>
  <c r="C6" i="43" a="1"/>
  <c r="C7" i="43" a="1"/>
  <c r="C11" i="43" a="1"/>
  <c r="C9" i="43" a="1"/>
  <c r="J9" i="38"/>
  <c r="C50" i="43" a="1"/>
  <c r="C8" i="43" a="1"/>
  <c r="C7" i="38" a="1"/>
  <c r="C6" i="38" a="1"/>
  <c r="C13" i="38" a="1"/>
  <c r="C18" i="38" a="1"/>
  <c r="C8" i="38" a="1"/>
  <c r="C11" i="38" a="1"/>
  <c r="C20" i="38" a="1"/>
  <c r="C21" i="38" a="1"/>
  <c r="C12" i="38" a="1"/>
  <c r="C15" i="38" a="1"/>
  <c r="C16" i="38" a="1"/>
  <c r="C14" i="38" a="1"/>
  <c r="C19" i="38" a="1"/>
  <c r="C17" i="38" a="1"/>
  <c r="J5" i="38"/>
  <c r="C4" i="38" a="1"/>
  <c r="C10" i="38" a="1"/>
  <c r="C50" i="38" a="1"/>
  <c r="J3" i="38"/>
  <c r="S52" i="38"/>
  <c r="N52" i="38" l="1" a="1"/>
  <c r="N52" i="38" s="1"/>
  <c r="T52" i="38" s="1"/>
  <c r="C52" i="3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<sst xmlns="http://schemas.openxmlformats.org/spreadsheetml/2006/main" count="127" uniqueCount="95">
  <si>
    <t>申込責任者</t>
    <rPh sb="0" eb="2">
      <t>モウシコミ</t>
    </rPh>
    <rPh sb="2" eb="5">
      <t>セキニンシャ</t>
    </rPh>
    <phoneticPr fontId="1"/>
  </si>
  <si>
    <t>大会名</t>
    <rPh sb="0" eb="2">
      <t>タイカイ</t>
    </rPh>
    <rPh sb="2" eb="3">
      <t>メイ</t>
    </rPh>
    <phoneticPr fontId="1"/>
  </si>
  <si>
    <t>監督</t>
    <rPh sb="0" eb="2">
      <t>カントク</t>
    </rPh>
    <phoneticPr fontId="1"/>
  </si>
  <si>
    <t>コーチ</t>
    <phoneticPr fontId="1"/>
  </si>
  <si>
    <t>学年</t>
    <rPh sb="0" eb="2">
      <t>ガクネン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</si>
  <si>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</si>
  <si>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</si>
  <si>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</si>
  <si>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</si>
  <si>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Ｅ</t>
    <phoneticPr fontId="1"/>
  </si>
  <si>
    <t>　</t>
    <phoneticPr fontId="1"/>
  </si>
  <si>
    <t xml:space="preserve"> 半角スペース</t>
    <rPh sb="1" eb="3">
      <t>ハンカク</t>
    </rPh>
    <phoneticPr fontId="1"/>
  </si>
  <si>
    <t xml:space="preserve"> 全角スペース</t>
    <rPh sb="1" eb="3">
      <t>ゼンカク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</si>
  <si>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</si>
  <si>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</si>
  <si>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 xml:space="preserve"> </t>
    <phoneticPr fontId="1"/>
  </si>
  <si>
    <t>判定</t>
    <rPh sb="0" eb="2">
      <t>ハンテイ</t>
    </rPh>
    <phoneticPr fontId="1"/>
  </si>
  <si>
    <t>電話番号 or メールアドレス</t>
    <rPh sb="0" eb="2">
      <t>デンワ</t>
    </rPh>
    <rPh sb="2" eb="4">
      <t>バンゴウ</t>
    </rPh>
    <phoneticPr fontId="1"/>
  </si>
  <si>
    <t>帯同審判員</t>
    <rPh sb="0" eb="5">
      <t>タイドウシンパンイン</t>
    </rPh>
    <phoneticPr fontId="1"/>
  </si>
  <si>
    <t>省略 省略</t>
    <rPh sb="0" eb="2">
      <t>ショウリャク</t>
    </rPh>
    <rPh sb="3" eb="5">
      <t>ショウリャク</t>
    </rPh>
    <phoneticPr fontId="1"/>
  </si>
  <si>
    <t>オープン参加</t>
    <phoneticPr fontId="1"/>
  </si>
  <si>
    <t>年長</t>
    <rPh sb="0" eb="2">
      <t>ネンチョウ</t>
    </rPh>
    <phoneticPr fontId="1"/>
  </si>
  <si>
    <t>年中</t>
    <rPh sb="0" eb="2">
      <t>ネンチュウ</t>
    </rPh>
    <phoneticPr fontId="1"/>
  </si>
  <si>
    <t>オープン参加</t>
    <rPh sb="4" eb="6">
      <t>サンカ</t>
    </rPh>
    <phoneticPr fontId="1"/>
  </si>
  <si>
    <t>入力必須</t>
    <rPh sb="0" eb="2">
      <t>ニュウリョク</t>
    </rPh>
    <rPh sb="2" eb="4">
      <t>ヒッス</t>
    </rPh>
    <phoneticPr fontId="1"/>
  </si>
  <si>
    <t>ふりがなは空文字で区切る</t>
    <rPh sb="5" eb="6">
      <t>カラ</t>
    </rPh>
    <rPh sb="6" eb="8">
      <t>モジ</t>
    </rPh>
    <rPh sb="9" eb="11">
      <t>クギ</t>
    </rPh>
    <phoneticPr fontId="1"/>
  </si>
  <si>
    <t>学年エラー</t>
    <rPh sb="0" eb="2">
      <t>ガクネン</t>
    </rPh>
    <phoneticPr fontId="1"/>
  </si>
  <si>
    <t>個人登録番号エラー</t>
    <rPh sb="0" eb="2">
      <t>コジン</t>
    </rPh>
    <rPh sb="2" eb="4">
      <t>トウロク</t>
    </rPh>
    <rPh sb="4" eb="6">
      <t>バンゴウ</t>
    </rPh>
    <phoneticPr fontId="1"/>
  </si>
  <si>
    <t>種目未選択</t>
    <rPh sb="0" eb="2">
      <t>シュモク</t>
    </rPh>
    <rPh sb="2" eb="3">
      <t>ミ</t>
    </rPh>
    <rPh sb="3" eb="5">
      <t>センタク</t>
    </rPh>
    <phoneticPr fontId="1"/>
  </si>
  <si>
    <t>大会成績未選択</t>
    <rPh sb="0" eb="2">
      <t>タイカイ</t>
    </rPh>
    <rPh sb="2" eb="4">
      <t>セイセキ</t>
    </rPh>
    <rPh sb="4" eb="5">
      <t>ミ</t>
    </rPh>
    <rPh sb="5" eb="7">
      <t>センタク</t>
    </rPh>
    <phoneticPr fontId="1"/>
  </si>
  <si>
    <t>優勝</t>
    <rPh sb="0" eb="2">
      <t>ユウショウ</t>
    </rPh>
    <phoneticPr fontId="1"/>
  </si>
  <si>
    <t>２位</t>
    <rPh sb="1" eb="2">
      <t>イ</t>
    </rPh>
    <phoneticPr fontId="1"/>
  </si>
  <si>
    <t>ベスト４</t>
    <phoneticPr fontId="1"/>
  </si>
  <si>
    <t>ベスト８</t>
    <phoneticPr fontId="1"/>
  </si>
  <si>
    <t>ふりがなが未入力</t>
    <rPh sb="5" eb="8">
      <t>ミニュウリョク</t>
    </rPh>
    <phoneticPr fontId="1"/>
  </si>
  <si>
    <t>審判資格が未入力</t>
    <rPh sb="0" eb="4">
      <t>シンパンシカク</t>
    </rPh>
    <rPh sb="5" eb="8">
      <t>ミニュウリョク</t>
    </rPh>
    <phoneticPr fontId="1"/>
  </si>
  <si>
    <t>種目</t>
    <rPh sb="0" eb="2">
      <t>シュモク</t>
    </rPh>
    <phoneticPr fontId="1"/>
  </si>
  <si>
    <t>男子A</t>
    <rPh sb="0" eb="2">
      <t>ダンシ</t>
    </rPh>
    <phoneticPr fontId="1"/>
  </si>
  <si>
    <t>男子B</t>
    <rPh sb="0" eb="2">
      <t>ダンシ</t>
    </rPh>
    <phoneticPr fontId="1"/>
  </si>
  <si>
    <t>男子C</t>
    <rPh sb="0" eb="2">
      <t>ダンシ</t>
    </rPh>
    <phoneticPr fontId="1"/>
  </si>
  <si>
    <t>女子A</t>
    <rPh sb="0" eb="2">
      <t>ジョシ</t>
    </rPh>
    <phoneticPr fontId="1"/>
  </si>
  <si>
    <t>女子B</t>
    <rPh sb="0" eb="2">
      <t>ジョシ</t>
    </rPh>
    <phoneticPr fontId="1"/>
  </si>
  <si>
    <t>女子C</t>
    <rPh sb="0" eb="2">
      <t>ジョシ</t>
    </rPh>
    <phoneticPr fontId="1"/>
  </si>
  <si>
    <t>備考</t>
    <rPh sb="0" eb="2">
      <t>ビコウ</t>
    </rPh>
    <phoneticPr fontId="1"/>
  </si>
  <si>
    <t>入力あり</t>
    <rPh sb="0" eb="2">
      <t>ニュウリョク</t>
    </rPh>
    <phoneticPr fontId="1"/>
  </si>
  <si>
    <t>種目入力</t>
    <rPh sb="0" eb="2">
      <t>シュモク</t>
    </rPh>
    <rPh sb="2" eb="4">
      <t>ニュウリョク</t>
    </rPh>
    <phoneticPr fontId="1"/>
  </si>
  <si>
    <t>氏名入力</t>
    <rPh sb="0" eb="4">
      <t>シメイニュウリョク</t>
    </rPh>
    <phoneticPr fontId="1"/>
  </si>
  <si>
    <t>氏名空白</t>
    <rPh sb="0" eb="2">
      <t>シメイ</t>
    </rPh>
    <rPh sb="2" eb="4">
      <t>クウハク</t>
    </rPh>
    <phoneticPr fontId="1"/>
  </si>
  <si>
    <t>ふりがな入力</t>
    <rPh sb="4" eb="6">
      <t>ニュウリョク</t>
    </rPh>
    <phoneticPr fontId="1"/>
  </si>
  <si>
    <t>ふりがな空白</t>
    <rPh sb="4" eb="6">
      <t>クウハク</t>
    </rPh>
    <phoneticPr fontId="1"/>
  </si>
  <si>
    <t>学年入力</t>
    <rPh sb="0" eb="2">
      <t>ガクネン</t>
    </rPh>
    <rPh sb="2" eb="4">
      <t>ニュウリョク</t>
    </rPh>
    <phoneticPr fontId="1"/>
  </si>
  <si>
    <t>TRIM種目</t>
    <rPh sb="4" eb="6">
      <t>シュモク</t>
    </rPh>
    <phoneticPr fontId="1"/>
  </si>
  <si>
    <t>TRIM氏名</t>
    <rPh sb="4" eb="6">
      <t>シメイ</t>
    </rPh>
    <phoneticPr fontId="1"/>
  </si>
  <si>
    <t>TRIMふりがな</t>
    <phoneticPr fontId="1"/>
  </si>
  <si>
    <t>TRIM学年</t>
    <rPh sb="4" eb="6">
      <t>ガクネン</t>
    </rPh>
    <phoneticPr fontId="1"/>
  </si>
  <si>
    <t>TRIM個人登録番号</t>
    <rPh sb="4" eb="6">
      <t>コジン</t>
    </rPh>
    <rPh sb="6" eb="8">
      <t>トウロク</t>
    </rPh>
    <rPh sb="8" eb="10">
      <t>バンゴウ</t>
    </rPh>
    <phoneticPr fontId="1"/>
  </si>
  <si>
    <t>学年変換</t>
    <rPh sb="0" eb="4">
      <t>ガクネンヘンカン</t>
    </rPh>
    <phoneticPr fontId="1"/>
  </si>
  <si>
    <t>6</t>
    <phoneticPr fontId="1"/>
  </si>
  <si>
    <t>5</t>
    <phoneticPr fontId="1"/>
  </si>
  <si>
    <t>4</t>
    <phoneticPr fontId="1"/>
  </si>
  <si>
    <t>3</t>
    <phoneticPr fontId="1"/>
  </si>
  <si>
    <t>2</t>
    <phoneticPr fontId="1"/>
  </si>
  <si>
    <t>1</t>
    <phoneticPr fontId="1"/>
  </si>
  <si>
    <t>種目上限学年</t>
    <rPh sb="0" eb="2">
      <t>シュモク</t>
    </rPh>
    <rPh sb="2" eb="4">
      <t>ジョウゲン</t>
    </rPh>
    <rPh sb="4" eb="6">
      <t>ガクネン</t>
    </rPh>
    <phoneticPr fontId="1"/>
  </si>
  <si>
    <t>個人登録番号数値</t>
    <rPh sb="0" eb="2">
      <t>コジン</t>
    </rPh>
    <rPh sb="2" eb="6">
      <t>トウロクバンゴウ</t>
    </rPh>
    <rPh sb="6" eb="8">
      <t>スウチ</t>
    </rPh>
    <phoneticPr fontId="1"/>
  </si>
  <si>
    <t>個人登録番号申請中</t>
    <rPh sb="0" eb="2">
      <t>コジン</t>
    </rPh>
    <rPh sb="2" eb="6">
      <t>トウロクバンゴウ</t>
    </rPh>
    <rPh sb="6" eb="9">
      <t>シンセイチュウ</t>
    </rPh>
    <phoneticPr fontId="1"/>
  </si>
  <si>
    <t>個人登録番号入力</t>
    <rPh sb="0" eb="4">
      <t>コジントウロク</t>
    </rPh>
    <rPh sb="4" eb="6">
      <t>バンゴウ</t>
    </rPh>
    <rPh sb="6" eb="8">
      <t>ニュウリョク</t>
    </rPh>
    <phoneticPr fontId="1"/>
  </si>
  <si>
    <t>Error</t>
    <phoneticPr fontId="1"/>
  </si>
  <si>
    <t>ERR種目</t>
    <rPh sb="3" eb="5">
      <t>シュモク</t>
    </rPh>
    <phoneticPr fontId="1"/>
  </si>
  <si>
    <t>ERR氏名</t>
    <rPh sb="3" eb="5">
      <t>シメイ</t>
    </rPh>
    <phoneticPr fontId="1"/>
  </si>
  <si>
    <t>ERRふりがな</t>
    <phoneticPr fontId="1"/>
  </si>
  <si>
    <t>ERR学年</t>
    <rPh sb="3" eb="5">
      <t>ガクネン</t>
    </rPh>
    <phoneticPr fontId="1"/>
  </si>
  <si>
    <t>No</t>
    <phoneticPr fontId="1"/>
  </si>
  <si>
    <t>氏    名
(例：石川　一本)</t>
    <rPh sb="0" eb="1">
      <t>シ</t>
    </rPh>
    <rPh sb="5" eb="6">
      <t>ナ</t>
    </rPh>
    <rPh sb="8" eb="9">
      <t>レイ</t>
    </rPh>
    <rPh sb="10" eb="12">
      <t>イシカワ</t>
    </rPh>
    <rPh sb="13" eb="15">
      <t>イッポン</t>
    </rPh>
    <phoneticPr fontId="1"/>
  </si>
  <si>
    <t>ふりがな
(例：いしかわ　かずもと)</t>
    <rPh sb="6" eb="7">
      <t>レイ</t>
    </rPh>
    <phoneticPr fontId="1"/>
  </si>
  <si>
    <t>監督
コーチ</t>
    <rPh sb="0" eb="2">
      <t>カントク</t>
    </rPh>
    <phoneticPr fontId="1"/>
  </si>
  <si>
    <t>審判資格</t>
    <rPh sb="0" eb="2">
      <t>シンパン</t>
    </rPh>
    <rPh sb="2" eb="4">
      <t>シカク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</si>
  <si>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</si>
  <si>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</si>
  <si>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期限切れ</t>
    <rPh sb="0" eb="2">
      <t>キゲン</t>
    </rPh>
    <rPh sb="2" eb="3">
      <t>ギ</t>
    </rPh>
    <phoneticPr fontId="1"/>
  </si>
  <si>
    <t>取得中</t>
    <rPh sb="0" eb="3">
      <t>シュトクチュウ</t>
    </rPh>
    <phoneticPr fontId="1"/>
  </si>
  <si>
    <t>監督コーチ未選択</t>
    <rPh sb="0" eb="2">
      <t>カントク</t>
    </rPh>
    <rPh sb="5" eb="8">
      <t>ミセンタク</t>
    </rPh>
    <phoneticPr fontId="1"/>
  </si>
  <si>
    <t>TRIM監督コーチ</t>
    <rPh sb="4" eb="6">
      <t>カントク</t>
    </rPh>
    <phoneticPr fontId="1"/>
  </si>
  <si>
    <t>監督コーチ入力</t>
    <rPh sb="0" eb="2">
      <t>カントク</t>
    </rPh>
    <rPh sb="5" eb="7">
      <t>ニュウリョク</t>
    </rPh>
    <phoneticPr fontId="1"/>
  </si>
  <si>
    <t>審判資格入力</t>
    <rPh sb="0" eb="4">
      <t>シンパンシカク</t>
    </rPh>
    <rPh sb="4" eb="6">
      <t>ニュウリョク</t>
    </rPh>
    <phoneticPr fontId="1"/>
  </si>
  <si>
    <t>氏名が未入力</t>
    <rPh sb="0" eb="2">
      <t>シメイ</t>
    </rPh>
    <rPh sb="3" eb="6">
      <t>ミニュウリョク</t>
    </rPh>
    <phoneticPr fontId="1"/>
  </si>
  <si>
    <t>氏名は空文字で区切る</t>
    <rPh sb="0" eb="2">
      <t>シメイ</t>
    </rPh>
    <rPh sb="3" eb="4">
      <t>カラ</t>
    </rPh>
    <rPh sb="4" eb="6">
      <t>モジ</t>
    </rPh>
    <rPh sb="7" eb="9">
      <t>クギ</t>
    </rPh>
    <phoneticPr fontId="1"/>
  </si>
  <si>
    <r>
      <t>申込人数</t>
    </r>
    <r>
      <rPr>
        <b/>
        <sz val="14"/>
        <rFont val="Meiryo UI"/>
        <family val="3"/>
        <charset val="128"/>
      </rPr>
      <t>(各種目の申込人数を</t>
    </r>
    <r>
      <rPr>
        <b/>
        <sz val="20"/>
        <color rgb="FFFF0000"/>
        <rFont val="Meiryo UI"/>
        <family val="3"/>
        <charset val="128"/>
      </rPr>
      <t>確認</t>
    </r>
    <r>
      <rPr>
        <b/>
        <sz val="14"/>
        <rFont val="Meiryo UI"/>
        <family val="3"/>
        <charset val="128"/>
      </rPr>
      <t>してください)</t>
    </r>
    <rPh sb="0" eb="2">
      <t>モウシコミ</t>
    </rPh>
    <rPh sb="2" eb="4">
      <t>ニンズウ</t>
    </rPh>
    <rPh sb="5" eb="8">
      <t>カクシュモク</t>
    </rPh>
    <rPh sb="9" eb="11">
      <t>モウシコミ</t>
    </rPh>
    <rPh sb="11" eb="13">
      <t>ニンズウ</t>
    </rPh>
    <rPh sb="14" eb="16">
      <t>カクニン</t>
    </rPh>
    <phoneticPr fontId="1"/>
  </si>
  <si>
    <t>令和８年度 百万石ジュニアオープンバドミントン大会</t>
    <phoneticPr fontId="1"/>
  </si>
  <si>
    <t>空き</t>
    <rPh sb="0" eb="1">
      <t>ア</t>
    </rPh>
    <phoneticPr fontId="1"/>
  </si>
  <si>
    <t>ERRクラブ名未入力</t>
    <phoneticPr fontId="1"/>
  </si>
  <si>
    <t>所属クラブ名</t>
    <rPh sb="0" eb="2">
      <t>ショゾク</t>
    </rPh>
    <rPh sb="5" eb="6">
      <t>メイ</t>
    </rPh>
    <phoneticPr fontId="1"/>
  </si>
  <si>
    <t>所属クラブ名未入力</t>
    <rPh sb="0" eb="2">
      <t>ショゾク</t>
    </rPh>
    <rPh sb="5" eb="6">
      <t>メイ</t>
    </rPh>
    <rPh sb="6" eb="9">
      <t>ミニュウリョク</t>
    </rPh>
    <phoneticPr fontId="1"/>
  </si>
  <si>
    <t>ERRクラブ名未入力</t>
    <rPh sb="6" eb="7">
      <t>メイ</t>
    </rPh>
    <rPh sb="7" eb="8">
      <t>ミ</t>
    </rPh>
    <rPh sb="8" eb="10">
      <t>ニュウリョク</t>
    </rPh>
    <phoneticPr fontId="1"/>
  </si>
  <si>
    <t>県名</t>
    <rPh sb="0" eb="2">
      <t>ケンメイ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</si>
</sst>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&quot;Ver.&quot;#.0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8"/>
      <name val="Meiryo UI"/>
      <family val="3"/>
      <charset val="128"/>
    </font>
    <font>
      <sz val="18"/>
      <color theme="0"/>
      <name val="Meiryo UI"/>
      <family val="3"/>
      <charset val="128"/>
    </font>
    <font>
      <sz val="16"/>
      <color rgb="FFFF0000"/>
      <name val="Meiryo UI"/>
      <family val="3"/>
      <charset val="128"/>
    </font>
    <font>
      <sz val="16"/>
      <name val="Meiryo UI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sz val="12"/>
      <name val="Meiryo UI"/>
      <family val="3"/>
      <charset val="128"/>
    </font>
    <font>
      <sz val="14"/>
      <name val="Meiryo UI"/>
      <family val="3"/>
      <charset val="128"/>
    </font>
    <font>
      <sz val="16"/>
      <color theme="0"/>
      <name val="Meiryo UI"/>
      <family val="3"/>
      <charset val="128"/>
    </font>
    <font>
      <b/>
      <sz val="20"/>
      <color rgb="FFFF0000"/>
      <name val="Meiryo UI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3" borderId="1" xfId="0" applyFont="1" applyFill="1" applyBorder="1">
      <alignment vertical="center"/>
    </xf>
    <xf numFmtId="0" fontId="6" fillId="0" borderId="0" xfId="0" applyFont="1" applyProtection="1">
      <alignment vertical="center"/>
      <protection hidden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2" xfId="0" applyFont="1" applyBorder="1" applyAlignment="1" applyProtection="1">
      <alignment horizontal="right" vertical="center" shrinkToFit="1"/>
      <protection locked="0"/>
    </xf>
    <xf numFmtId="0" fontId="7" fillId="0" borderId="0" xfId="0" applyFont="1" applyProtection="1">
      <alignment vertical="center"/>
      <protection hidden="1"/>
    </xf>
    <xf numFmtId="49" fontId="7" fillId="0" borderId="0" xfId="0" applyNumberFormat="1" applyFont="1" applyProtection="1">
      <alignment vertical="center"/>
      <protection hidden="1"/>
    </xf>
    <xf numFmtId="0" fontId="7" fillId="0" borderId="6" xfId="0" applyFont="1" applyBorder="1" applyProtection="1">
      <alignment vertical="center"/>
      <protection hidden="1"/>
    </xf>
    <xf numFmtId="0" fontId="7" fillId="0" borderId="7" xfId="0" applyFont="1" applyBorder="1" applyProtection="1">
      <alignment vertical="center"/>
      <protection hidden="1"/>
    </xf>
    <xf numFmtId="0" fontId="4" fillId="6" borderId="8" xfId="0" applyFont="1" applyFill="1" applyBorder="1" applyAlignment="1" applyProtection="1">
      <alignment horizontal="center" vertical="center" shrinkToFit="1"/>
      <protection hidden="1"/>
    </xf>
    <xf numFmtId="49" fontId="7" fillId="0" borderId="7" xfId="0" applyNumberFormat="1" applyFont="1" applyBorder="1" applyAlignment="1" applyProtection="1">
      <alignment horizontal="left" vertical="center"/>
      <protection hidden="1"/>
    </xf>
    <xf numFmtId="49" fontId="7" fillId="0" borderId="17" xfId="0" applyNumberFormat="1" applyFont="1" applyBorder="1" applyAlignment="1" applyProtection="1">
      <alignment horizontal="center" vertical="center"/>
      <protection hidden="1"/>
    </xf>
    <xf numFmtId="49" fontId="7" fillId="0" borderId="10" xfId="0" applyNumberFormat="1" applyFont="1" applyBorder="1" applyAlignment="1" applyProtection="1">
      <alignment horizontal="left" vertical="center" shrinkToFit="1"/>
      <protection locked="0"/>
    </xf>
    <xf numFmtId="49" fontId="7" fillId="0" borderId="1" xfId="0" applyNumberFormat="1" applyFont="1" applyBorder="1" applyAlignment="1" applyProtection="1">
      <alignment horizontal="left" vertical="center" shrinkToFit="1"/>
      <protection locked="0"/>
    </xf>
    <xf numFmtId="49" fontId="7" fillId="0" borderId="13" xfId="0" applyNumberFormat="1" applyFont="1" applyBorder="1" applyAlignment="1" applyProtection="1">
      <alignment horizontal="left" vertical="center" shrinkToFit="1"/>
      <protection locked="0"/>
    </xf>
    <xf numFmtId="176" fontId="7" fillId="0" borderId="10" xfId="0" applyNumberFormat="1" applyFont="1" applyBorder="1" applyAlignment="1" applyProtection="1">
      <alignment horizontal="center" vertical="center" shrinkToFit="1"/>
      <protection locked="0"/>
    </xf>
    <xf numFmtId="176" fontId="7" fillId="0" borderId="1" xfId="0" applyNumberFormat="1" applyFont="1" applyBorder="1" applyAlignment="1" applyProtection="1">
      <alignment horizontal="center" vertical="center" shrinkToFit="1"/>
      <protection locked="0"/>
    </xf>
    <xf numFmtId="176" fontId="7" fillId="0" borderId="13" xfId="0" applyNumberFormat="1" applyFont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>
      <alignment vertical="center"/>
    </xf>
    <xf numFmtId="0" fontId="8" fillId="0" borderId="0" xfId="0" applyFont="1" applyAlignment="1" applyProtection="1">
      <alignment vertical="top" wrapText="1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49" fontId="4" fillId="3" borderId="1" xfId="0" applyNumberFormat="1" applyFont="1" applyFill="1" applyBorder="1">
      <alignment vertical="center"/>
    </xf>
    <xf numFmtId="49" fontId="7" fillId="0" borderId="8" xfId="0" applyNumberFormat="1" applyFont="1" applyBorder="1" applyAlignment="1" applyProtection="1">
      <alignment horizontal="left" vertical="center"/>
      <protection hidden="1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11" fillId="8" borderId="8" xfId="0" applyFont="1" applyFill="1" applyBorder="1" applyAlignment="1">
      <alignment horizontal="center" vertical="center"/>
    </xf>
    <xf numFmtId="0" fontId="12" fillId="0" borderId="0" xfId="0" applyFont="1" applyProtection="1">
      <alignment vertical="center"/>
      <protection hidden="1"/>
    </xf>
    <xf numFmtId="0" fontId="10" fillId="8" borderId="8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/>
    </xf>
    <xf numFmtId="0" fontId="11" fillId="8" borderId="19" xfId="0" applyFont="1" applyFill="1" applyBorder="1" applyAlignment="1">
      <alignment horizontal="center" vertical="center" wrapText="1"/>
    </xf>
    <xf numFmtId="0" fontId="11" fillId="8" borderId="23" xfId="0" applyFont="1" applyFill="1" applyBorder="1" applyAlignment="1">
      <alignment horizontal="center" vertical="center"/>
    </xf>
    <xf numFmtId="0" fontId="7" fillId="9" borderId="9" xfId="0" applyFont="1" applyFill="1" applyBorder="1">
      <alignment vertical="center"/>
    </xf>
    <xf numFmtId="0" fontId="7" fillId="9" borderId="4" xfId="0" applyFont="1" applyFill="1" applyBorder="1" applyProtection="1">
      <alignment vertical="center"/>
      <protection hidden="1"/>
    </xf>
    <xf numFmtId="0" fontId="7" fillId="9" borderId="11" xfId="0" applyFont="1" applyFill="1" applyBorder="1">
      <alignment vertical="center"/>
    </xf>
    <xf numFmtId="0" fontId="7" fillId="9" borderId="12" xfId="0" applyFont="1" applyFill="1" applyBorder="1">
      <alignment vertical="center"/>
    </xf>
    <xf numFmtId="0" fontId="7" fillId="9" borderId="24" xfId="0" applyFont="1" applyFill="1" applyBorder="1" applyProtection="1">
      <alignment vertical="center"/>
      <protection hidden="1"/>
    </xf>
    <xf numFmtId="0" fontId="6" fillId="9" borderId="20" xfId="0" applyFont="1" applyFill="1" applyBorder="1" applyProtection="1">
      <alignment vertical="center"/>
      <protection hidden="1"/>
    </xf>
    <xf numFmtId="0" fontId="6" fillId="9" borderId="21" xfId="0" applyFont="1" applyFill="1" applyBorder="1" applyProtection="1">
      <alignment vertical="center"/>
      <protection hidden="1"/>
    </xf>
    <xf numFmtId="0" fontId="6" fillId="9" borderId="22" xfId="0" applyFont="1" applyFill="1" applyBorder="1" applyProtection="1">
      <alignment vertical="center"/>
      <protection hidden="1"/>
    </xf>
    <xf numFmtId="0" fontId="4" fillId="0" borderId="2" xfId="0" applyFont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horizontal="left" vertical="center" shrinkToFit="1"/>
      <protection locked="0"/>
    </xf>
    <xf numFmtId="176" fontId="7" fillId="0" borderId="2" xfId="0" applyNumberFormat="1" applyFont="1" applyBorder="1" applyAlignment="1" applyProtection="1">
      <alignment horizontal="center" vertical="center" shrinkToFit="1"/>
      <protection locked="0"/>
    </xf>
    <xf numFmtId="0" fontId="7" fillId="9" borderId="25" xfId="0" applyFont="1" applyFill="1" applyBorder="1">
      <alignment vertical="center"/>
    </xf>
    <xf numFmtId="0" fontId="7" fillId="9" borderId="2" xfId="0" applyFont="1" applyFill="1" applyBorder="1" applyProtection="1">
      <alignment vertical="center"/>
      <protection hidden="1"/>
    </xf>
    <xf numFmtId="0" fontId="7" fillId="9" borderId="1" xfId="0" applyFont="1" applyFill="1" applyBorder="1" applyProtection="1">
      <alignment vertical="center"/>
      <protection hidden="1"/>
    </xf>
    <xf numFmtId="0" fontId="7" fillId="9" borderId="13" xfId="0" applyFont="1" applyFill="1" applyBorder="1" applyProtection="1">
      <alignment vertical="center"/>
      <protection hidden="1"/>
    </xf>
    <xf numFmtId="177" fontId="2" fillId="0" borderId="0" xfId="0" applyNumberFormat="1" applyFont="1">
      <alignment vertical="center"/>
    </xf>
    <xf numFmtId="49" fontId="7" fillId="0" borderId="14" xfId="0" applyNumberFormat="1" applyFont="1" applyBorder="1" applyAlignment="1" applyProtection="1">
      <alignment horizontal="left" vertical="center" shrinkToFit="1"/>
      <protection locked="0"/>
    </xf>
    <xf numFmtId="49" fontId="7" fillId="0" borderId="15" xfId="0" applyNumberFormat="1" applyFont="1" applyBorder="1" applyAlignment="1" applyProtection="1">
      <alignment horizontal="left" vertical="center" shrinkToFit="1"/>
      <protection locked="0"/>
    </xf>
    <xf numFmtId="49" fontId="7" fillId="0" borderId="16" xfId="0" applyNumberFormat="1" applyFont="1" applyBorder="1" applyAlignment="1" applyProtection="1">
      <alignment horizontal="left" vertical="center" shrinkToFit="1"/>
      <protection locked="0"/>
    </xf>
    <xf numFmtId="49" fontId="3" fillId="7" borderId="1" xfId="0" applyNumberFormat="1" applyFont="1" applyFill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5" fillId="5" borderId="3" xfId="0" applyFont="1" applyFill="1" applyBorder="1" applyAlignment="1">
      <alignment horizontal="center" vertical="center" shrinkToFit="1"/>
    </xf>
    <xf numFmtId="0" fontId="5" fillId="5" borderId="4" xfId="0" applyFont="1" applyFill="1" applyBorder="1" applyAlignment="1">
      <alignment horizontal="center" vertical="center" shrinkToFit="1"/>
    </xf>
    <xf numFmtId="0" fontId="4" fillId="10" borderId="3" xfId="0" applyFont="1" applyFill="1" applyBorder="1" applyAlignment="1">
      <alignment horizontal="center" vertical="center" shrinkToFit="1"/>
    </xf>
    <xf numFmtId="0" fontId="4" fillId="10" borderId="4" xfId="0" applyFont="1" applyFill="1" applyBorder="1" applyAlignment="1">
      <alignment horizontal="center" vertical="center" shrinkToFit="1"/>
    </xf>
    <xf numFmtId="0" fontId="3" fillId="6" borderId="3" xfId="0" applyFont="1" applyFill="1" applyBorder="1" applyAlignment="1">
      <alignment horizontal="center" vertical="center" shrinkToFit="1"/>
    </xf>
    <xf numFmtId="0" fontId="3" fillId="6" borderId="5" xfId="0" applyFont="1" applyFill="1" applyBorder="1" applyAlignment="1">
      <alignment horizontal="center" vertical="center" shrinkToFit="1"/>
    </xf>
    <xf numFmtId="0" fontId="3" fillId="6" borderId="4" xfId="0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 shrinkToFit="1"/>
    </xf>
    <xf numFmtId="49" fontId="7" fillId="0" borderId="26" xfId="0" applyNumberFormat="1" applyFont="1" applyBorder="1" applyAlignment="1" applyProtection="1">
      <alignment horizontal="left" vertical="center" shrinkToFit="1"/>
      <protection locked="0"/>
    </xf>
    <xf numFmtId="0" fontId="11" fillId="8" borderId="18" xfId="0" applyFont="1" applyFill="1" applyBorder="1" applyAlignment="1">
      <alignment horizontal="center" vertical="center" wrapText="1"/>
    </xf>
  </cellXfs>
  <cellStyles count="1">
    <cellStyle name="標準" xfId="0" builtinId="0"/>
  </cellStyles>
  <dxfs count="15">
    <dxf>
      <font>
        <strike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color theme="0"/>
      </font>
      <fill>
        <patternFill patternType="solid">
          <bgColor rgb="FFFF0000"/>
        </patternFill>
      </fill>
    </dxf>
    <dxf>
      <font>
        <strike val="0"/>
      </font>
      <fill>
        <patternFill>
          <bgColor theme="4"/>
        </patternFill>
      </fill>
    </dxf>
    <dxf>
      <font>
        <strike val="0"/>
        <color theme="0"/>
      </font>
      <fill>
        <patternFill>
          <bgColor rgb="FFFF33CC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color theme="0"/>
      </font>
      <fill>
        <patternFill patternType="solid">
          <bgColor rgb="FFFF0000"/>
        </patternFill>
      </fill>
    </dxf>
    <dxf>
      <font>
        <strike val="0"/>
      </font>
      <fill>
        <patternFill>
          <bgColor theme="4"/>
        </patternFill>
      </fill>
    </dxf>
    <dxf>
      <font>
        <strike val="0"/>
        <color theme="0"/>
      </font>
      <fill>
        <patternFill>
          <bgColor rgb="FFFF33CC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33CC"/>
      <color rgb="FF747474"/>
      <color rgb="FFED0000"/>
      <color rgb="FFFF00FF"/>
      <color rgb="FFFF3399"/>
      <color rgb="FFFF99FF"/>
      <color rgb="FFFFFF99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</xdr:colOff>
      <xdr:row>3</xdr:row>
      <xdr:rowOff>57150</xdr:rowOff>
    </xdr:from>
    <xdr:to>
      <xdr:col>8</xdr:col>
      <xdr:colOff>295275</xdr:colOff>
      <xdr:row>4</xdr:row>
      <xdr:rowOff>295275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477000" y="971550"/>
          <a:ext cx="171450" cy="542925"/>
        </a:xfrm>
        <a:prstGeom prst="rightBrace">
          <a:avLst>
            <a:gd name="adj1" fmla="val 25000"/>
            <a:gd name="adj2" fmla="val 50000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314324</xdr:colOff>
      <xdr:row>3</xdr:row>
      <xdr:rowOff>19050</xdr:rowOff>
    </xdr:from>
    <xdr:to>
      <xdr:col>13</xdr:col>
      <xdr:colOff>476249</xdr:colOff>
      <xdr:row>6</xdr:row>
      <xdr:rowOff>19050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667499" y="933450"/>
          <a:ext cx="3590925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rgbClr val="ED0000"/>
              </a:solidFill>
            </a:rPr>
            <a:t>本申込書の記載内容について、</a:t>
          </a:r>
          <a:endParaRPr kumimoji="1" lang="en-US" altLang="ja-JP" sz="1600">
            <a:solidFill>
              <a:srgbClr val="ED0000"/>
            </a:solidFill>
          </a:endParaRPr>
        </a:p>
        <a:p>
          <a:r>
            <a:rPr kumimoji="1" lang="ja-JP" altLang="en-US" sz="1600">
              <a:solidFill>
                <a:srgbClr val="ED0000"/>
              </a:solidFill>
            </a:rPr>
            <a:t>お問い合わせする場合があります。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89533</xdr:colOff>
      <xdr:row>0</xdr:row>
      <xdr:rowOff>74295</xdr:rowOff>
    </xdr:from>
    <xdr:to>
      <xdr:col>4</xdr:col>
      <xdr:colOff>1455420</xdr:colOff>
      <xdr:row>0</xdr:row>
      <xdr:rowOff>464820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9C7E940-C877-4B09-BE33-6FA5BC09E85D}"/>
            </a:ext>
          </a:extLst>
        </xdr:cNvPr>
        <xdr:cNvSpPr txBox="1"/>
      </xdr:nvSpPr>
      <xdr:spPr>
        <a:xfrm>
          <a:off x="325753" y="74295"/>
          <a:ext cx="2981327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rgbClr val="FF0000"/>
              </a:solidFill>
            </a:rPr>
            <a:t>ランキング順に記入してください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2F0A7-D1E5-40B6-B472-70763F2A7D35}">
  <sheetPr codeName="Sheet1"/>
  <dimension ref="B2:C59"/>
  <sheetViews>
    <sheetView showGridLines="0" topLeftCell="A27" workbookViewId="0">
      <selection activeCell="C30" sqref="C30"/>
    </sheetView>
  </sheetViews>
  <sheetFormatPr defaultColWidth="9" defaultRowHeight="24.6" x14ac:dyDescent="0.2"/>
  <cols>
    <col min="1" max="1" width="9" style="1"/>
    <col min="2" max="2" width="46.21875" style="2" bestFit="1" customWidth="1"/>
    <col min="3" max="3" width="8.6640625" style="1" customWidth="1"/>
    <col min="4" max="16384" width="9" style="1"/>
  </cols>
  <sheetData>
    <row r="2" spans="2:3" x14ac:dyDescent="0.2">
      <c r="B2" s="3" t="s">
        <v>13</v>
      </c>
    </row>
    <row r="3" spans="2:3" x14ac:dyDescent="0.2">
      <c r="B3" s="3" t="s">
        <v>14</v>
      </c>
    </row>
    <row r="5" spans="2:3" x14ac:dyDescent="0.2">
      <c r="B5" s="24" t="s">
        <v>57</v>
      </c>
      <c r="C5" s="21">
        <v>6</v>
      </c>
    </row>
    <row r="6" spans="2:3" x14ac:dyDescent="0.2">
      <c r="B6" s="24" t="s">
        <v>58</v>
      </c>
      <c r="C6" s="21">
        <v>5</v>
      </c>
    </row>
    <row r="7" spans="2:3" x14ac:dyDescent="0.2">
      <c r="B7" s="24" t="s">
        <v>59</v>
      </c>
      <c r="C7" s="21">
        <v>4</v>
      </c>
    </row>
    <row r="8" spans="2:3" x14ac:dyDescent="0.2">
      <c r="B8" s="24" t="s">
        <v>60</v>
      </c>
      <c r="C8" s="21">
        <v>3</v>
      </c>
    </row>
    <row r="9" spans="2:3" x14ac:dyDescent="0.2">
      <c r="B9" s="24" t="s">
        <v>61</v>
      </c>
      <c r="C9" s="21">
        <v>2</v>
      </c>
    </row>
    <row r="10" spans="2:3" x14ac:dyDescent="0.2">
      <c r="B10" s="24" t="s">
        <v>62</v>
      </c>
      <c r="C10" s="21">
        <v>1</v>
      </c>
    </row>
    <row r="11" spans="2:3" x14ac:dyDescent="0.2">
      <c r="B11" s="24" t="s">
        <v>21</v>
      </c>
      <c r="C11" s="21">
        <v>1</v>
      </c>
    </row>
    <row r="12" spans="2:3" x14ac:dyDescent="0.2">
      <c r="B12" s="24" t="s">
        <v>22</v>
      </c>
      <c r="C12" s="21">
        <v>1</v>
      </c>
    </row>
    <row r="14" spans="2:3" x14ac:dyDescent="0.2">
      <c r="B14" s="3"/>
    </row>
    <row r="15" spans="2:3" x14ac:dyDescent="0.2">
      <c r="B15" s="3" t="s">
        <v>23</v>
      </c>
    </row>
    <row r="17" spans="2:3" x14ac:dyDescent="0.2">
      <c r="B17" s="3"/>
    </row>
    <row r="18" spans="2:3" x14ac:dyDescent="0.2">
      <c r="B18" s="3" t="s">
        <v>5</v>
      </c>
    </row>
    <row r="19" spans="2:3" x14ac:dyDescent="0.2">
      <c r="B19" s="3" t="s">
        <v>6</v>
      </c>
    </row>
    <row r="20" spans="2:3" x14ac:dyDescent="0.2">
      <c r="B20" s="3" t="s">
        <v>7</v>
      </c>
    </row>
    <row r="21" spans="2:3" x14ac:dyDescent="0.2">
      <c r="B21" s="3" t="s">
        <v>8</v>
      </c>
    </row>
    <row r="22" spans="2:3" x14ac:dyDescent="0.2">
      <c r="B22" s="3" t="s">
        <v>9</v>
      </c>
    </row>
    <row r="23" spans="2:3" x14ac:dyDescent="0.2">
      <c r="B23" s="3" t="s">
        <v>20</v>
      </c>
    </row>
    <row r="25" spans="2:3" x14ac:dyDescent="0.2">
      <c r="B25" s="3" t="s">
        <v>15</v>
      </c>
      <c r="C25" s="1" t="s">
        <v>11</v>
      </c>
    </row>
    <row r="26" spans="2:3" x14ac:dyDescent="0.2">
      <c r="B26" s="3" t="s">
        <v>10</v>
      </c>
      <c r="C26" s="1" t="s">
        <v>12</v>
      </c>
    </row>
    <row r="28" spans="2:3" x14ac:dyDescent="0.2">
      <c r="B28" s="3" t="s">
        <v>24</v>
      </c>
    </row>
    <row r="29" spans="2:3" x14ac:dyDescent="0.2">
      <c r="B29" s="3" t="s">
        <v>85</v>
      </c>
    </row>
    <row r="30" spans="2:3" x14ac:dyDescent="0.2">
      <c r="B30" s="3" t="s">
        <v>86</v>
      </c>
    </row>
    <row r="31" spans="2:3" x14ac:dyDescent="0.2">
      <c r="B31" s="3" t="s">
        <v>34</v>
      </c>
    </row>
    <row r="32" spans="2:3" x14ac:dyDescent="0.2">
      <c r="B32" s="3" t="s">
        <v>25</v>
      </c>
    </row>
    <row r="33" spans="2:3" x14ac:dyDescent="0.2">
      <c r="B33" s="3" t="s">
        <v>26</v>
      </c>
    </row>
    <row r="34" spans="2:3" x14ac:dyDescent="0.2">
      <c r="B34" s="3" t="s">
        <v>27</v>
      </c>
    </row>
    <row r="35" spans="2:3" x14ac:dyDescent="0.2">
      <c r="B35" s="3" t="s">
        <v>28</v>
      </c>
    </row>
    <row r="36" spans="2:3" x14ac:dyDescent="0.2">
      <c r="B36" s="3" t="s">
        <v>81</v>
      </c>
    </row>
    <row r="37" spans="2:3" x14ac:dyDescent="0.2">
      <c r="B37" s="3" t="s">
        <v>35</v>
      </c>
    </row>
    <row r="38" spans="2:3" x14ac:dyDescent="0.2">
      <c r="B38" s="3" t="s">
        <v>29</v>
      </c>
    </row>
    <row r="39" spans="2:3" x14ac:dyDescent="0.2">
      <c r="B39" s="3" t="s">
        <v>92</v>
      </c>
    </row>
    <row r="41" spans="2:3" x14ac:dyDescent="0.2">
      <c r="B41" s="3" t="s">
        <v>37</v>
      </c>
      <c r="C41" s="21">
        <v>6</v>
      </c>
    </row>
    <row r="42" spans="2:3" x14ac:dyDescent="0.2">
      <c r="B42" s="3" t="s">
        <v>38</v>
      </c>
      <c r="C42" s="21">
        <v>4</v>
      </c>
    </row>
    <row r="43" spans="2:3" x14ac:dyDescent="0.2">
      <c r="B43" s="3" t="s">
        <v>39</v>
      </c>
      <c r="C43" s="21">
        <v>2</v>
      </c>
    </row>
    <row r="44" spans="2:3" x14ac:dyDescent="0.2">
      <c r="B44" s="3" t="s">
        <v>40</v>
      </c>
      <c r="C44" s="21">
        <v>6</v>
      </c>
    </row>
    <row r="45" spans="2:3" x14ac:dyDescent="0.2">
      <c r="B45" s="3" t="s">
        <v>41</v>
      </c>
      <c r="C45" s="21">
        <v>4</v>
      </c>
    </row>
    <row r="46" spans="2:3" x14ac:dyDescent="0.2">
      <c r="B46" s="3" t="s">
        <v>42</v>
      </c>
      <c r="C46" s="21">
        <v>2</v>
      </c>
    </row>
    <row r="48" spans="2:3" x14ac:dyDescent="0.2">
      <c r="B48" s="3" t="s">
        <v>30</v>
      </c>
    </row>
    <row r="49" spans="2:2" x14ac:dyDescent="0.2">
      <c r="B49" s="3" t="s">
        <v>31</v>
      </c>
    </row>
    <row r="50" spans="2:2" x14ac:dyDescent="0.2">
      <c r="B50" s="3" t="s">
        <v>32</v>
      </c>
    </row>
    <row r="51" spans="2:2" x14ac:dyDescent="0.2">
      <c r="B51" s="3" t="s">
        <v>33</v>
      </c>
    </row>
    <row r="53" spans="2:2" x14ac:dyDescent="0.2">
      <c r="B53" s="3" t="s">
        <v>77</v>
      </c>
    </row>
    <row r="54" spans="2:2" x14ac:dyDescent="0.2">
      <c r="B54" s="3" t="s">
        <v>78</v>
      </c>
    </row>
    <row r="55" spans="2:2" x14ac:dyDescent="0.2">
      <c r="B55" s="3" t="s">
        <v>79</v>
      </c>
    </row>
    <row r="56" spans="2:2" x14ac:dyDescent="0.2">
      <c r="B56" s="3" t="s">
        <v>80</v>
      </c>
    </row>
    <row r="58" spans="2:2" x14ac:dyDescent="0.2">
      <c r="B58" s="3" t="s">
        <v>2</v>
      </c>
    </row>
    <row r="59" spans="2:2" x14ac:dyDescent="0.2">
      <c r="B59" s="3" t="s">
        <v>3</v>
      </c>
    </row>
  </sheetData>
  <dataConsolidate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</sheetPr>
  <dimension ref="A1:H13"/>
  <sheetViews>
    <sheetView showGridLines="0" showRowColHeaders="0" tabSelected="1" workbookViewId="0">
      <selection activeCell="D3" sqref="D3:H3"/>
    </sheetView>
  </sheetViews>
  <sheetFormatPr defaultColWidth="9" defaultRowHeight="24.6" x14ac:dyDescent="0.2"/>
  <cols>
    <col min="1" max="1" width="9" style="1"/>
    <col min="2" max="3" width="10.6640625" style="5" customWidth="1"/>
    <col min="4" max="8" width="10.6640625" style="6" customWidth="1"/>
    <col min="9" max="16384" width="9" style="1"/>
  </cols>
  <sheetData>
    <row r="1" spans="1:8" x14ac:dyDescent="0.2">
      <c r="A1" s="50">
        <v>1.1000000000000001</v>
      </c>
    </row>
    <row r="2" spans="1:8" x14ac:dyDescent="0.2">
      <c r="B2" s="56" t="s">
        <v>1</v>
      </c>
      <c r="C2" s="57"/>
      <c r="D2" s="54" t="s">
        <v>88</v>
      </c>
      <c r="E2" s="54"/>
      <c r="F2" s="54"/>
      <c r="G2" s="54"/>
      <c r="H2" s="54"/>
    </row>
    <row r="3" spans="1:8" x14ac:dyDescent="0.2">
      <c r="B3" s="56" t="s">
        <v>94</v>
      </c>
      <c r="C3" s="57"/>
      <c r="D3" s="55"/>
      <c r="E3" s="55"/>
      <c r="F3" s="55"/>
      <c r="G3" s="55"/>
      <c r="H3" s="55"/>
    </row>
    <row r="4" spans="1:8" x14ac:dyDescent="0.2">
      <c r="B4" s="56" t="s">
        <v>0</v>
      </c>
      <c r="C4" s="57"/>
      <c r="D4" s="55"/>
      <c r="E4" s="55"/>
      <c r="F4" s="55"/>
      <c r="G4" s="55"/>
      <c r="H4" s="55"/>
    </row>
    <row r="5" spans="1:8" x14ac:dyDescent="0.2">
      <c r="B5" s="56" t="s">
        <v>17</v>
      </c>
      <c r="C5" s="57"/>
      <c r="D5" s="55"/>
      <c r="E5" s="55"/>
      <c r="F5" s="55"/>
      <c r="G5" s="55"/>
      <c r="H5" s="55"/>
    </row>
    <row r="7" spans="1:8" ht="27" x14ac:dyDescent="0.2">
      <c r="B7" s="62" t="s">
        <v>87</v>
      </c>
      <c r="C7" s="63"/>
      <c r="D7" s="63"/>
      <c r="E7" s="63"/>
      <c r="F7" s="63"/>
      <c r="G7" s="63"/>
      <c r="H7" s="64"/>
    </row>
    <row r="8" spans="1:8" x14ac:dyDescent="0.2">
      <c r="B8" s="65" t="s">
        <v>37</v>
      </c>
      <c r="C8" s="66"/>
      <c r="D8" s="7">
        <f>COUNTIF(選手!$D$3:$D$50,B8)</f>
        <v>0</v>
      </c>
      <c r="E8" s="1"/>
      <c r="F8" s="60" t="s">
        <v>2</v>
      </c>
      <c r="G8" s="61"/>
      <c r="H8" s="7">
        <f>COUNTIF(監督コーチ!$D$3:$D$50,F8)</f>
        <v>0</v>
      </c>
    </row>
    <row r="9" spans="1:8" x14ac:dyDescent="0.2">
      <c r="B9" s="65" t="s">
        <v>38</v>
      </c>
      <c r="C9" s="66"/>
      <c r="D9" s="7">
        <f>COUNTIF(選手!$D$3:$D$50,B9)</f>
        <v>0</v>
      </c>
      <c r="E9" s="1"/>
      <c r="F9" s="60" t="s">
        <v>3</v>
      </c>
      <c r="G9" s="61"/>
      <c r="H9" s="7">
        <f>COUNTIF(監督コーチ!$D$3:$D$50,F9)</f>
        <v>0</v>
      </c>
    </row>
    <row r="10" spans="1:8" x14ac:dyDescent="0.2">
      <c r="B10" s="65" t="s">
        <v>39</v>
      </c>
      <c r="C10" s="66"/>
      <c r="D10" s="7">
        <f>COUNTIF(選手!$D$3:$D$50,B10)</f>
        <v>0</v>
      </c>
      <c r="E10" s="1"/>
      <c r="F10" s="1"/>
      <c r="G10" s="1"/>
      <c r="H10" s="1"/>
    </row>
    <row r="11" spans="1:8" x14ac:dyDescent="0.2">
      <c r="B11" s="58" t="s">
        <v>40</v>
      </c>
      <c r="C11" s="59"/>
      <c r="D11" s="7">
        <f>COUNTIF(選手!$D$3:$D$50,B11)</f>
        <v>0</v>
      </c>
      <c r="E11" s="1"/>
      <c r="F11" s="1"/>
      <c r="G11" s="1"/>
      <c r="H11" s="1"/>
    </row>
    <row r="12" spans="1:8" x14ac:dyDescent="0.2">
      <c r="B12" s="58" t="s">
        <v>41</v>
      </c>
      <c r="C12" s="59"/>
      <c r="D12" s="7">
        <f>COUNTIF(選手!$D$3:$D$50,B12)</f>
        <v>0</v>
      </c>
      <c r="E12" s="1"/>
      <c r="F12" s="1"/>
      <c r="G12" s="1"/>
      <c r="H12" s="1"/>
    </row>
    <row r="13" spans="1:8" x14ac:dyDescent="0.2">
      <c r="B13" s="58" t="s">
        <v>42</v>
      </c>
      <c r="C13" s="59"/>
      <c r="D13" s="7">
        <f>COUNTIF(選手!$D$3:$D$50,B13)</f>
        <v>0</v>
      </c>
      <c r="E13" s="1"/>
      <c r="F13" s="1"/>
      <c r="G13" s="1"/>
      <c r="H13" s="1"/>
    </row>
  </sheetData>
  <sheetProtection algorithmName="SHA-512" hashValue="eQWWMeiI8mYRGA0LbZWCJqMLFy90EsW6hMUWHpgyo3rGFBppm68JIDfjina+teCIkq1Lt3Y2+IWDMRNLyOP5wQ==" saltValue="Gvzf2Jw4y0qxvprQlpR3Uw==" spinCount="100000" sheet="1" objects="1" scenarios="1"/>
  <mergeCells count="17">
    <mergeCell ref="B12:C12"/>
    <mergeCell ref="B13:C13"/>
    <mergeCell ref="F9:G9"/>
    <mergeCell ref="F8:G8"/>
    <mergeCell ref="B7:H7"/>
    <mergeCell ref="B8:C8"/>
    <mergeCell ref="B11:C11"/>
    <mergeCell ref="B10:C10"/>
    <mergeCell ref="B9:C9"/>
    <mergeCell ref="D2:H2"/>
    <mergeCell ref="D3:H3"/>
    <mergeCell ref="D4:H4"/>
    <mergeCell ref="D5:H5"/>
    <mergeCell ref="B2:C2"/>
    <mergeCell ref="B3:C3"/>
    <mergeCell ref="B4:C4"/>
    <mergeCell ref="B5:C5"/>
  </mergeCells>
  <phoneticPr fontId="1"/>
  <conditionalFormatting sqref="D3:D5">
    <cfRule type="expression" dxfId="14" priority="4">
      <formula>$D3=""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1AFE-1B72-4F8E-816B-855898B62C9C}">
  <sheetPr codeName="Sheet3">
    <tabColor theme="9" tint="0.59999389629810485"/>
  </sheetPr>
  <dimension ref="B1:AL52"/>
  <sheetViews>
    <sheetView showGridLines="0" showRowColHeaders="0" zoomScaleNormal="100" workbookViewId="0">
      <selection activeCell="D3" sqref="D3"/>
    </sheetView>
  </sheetViews>
  <sheetFormatPr defaultColWidth="9" defaultRowHeight="22.8" x14ac:dyDescent="0.2"/>
  <cols>
    <col min="1" max="1" width="3.44140625" style="8" customWidth="1"/>
    <col min="2" max="2" width="5.77734375" style="8" bestFit="1" customWidth="1"/>
    <col min="3" max="3" width="6.88671875" style="8" bestFit="1" customWidth="1"/>
    <col min="4" max="4" width="10.88671875" style="8" customWidth="1"/>
    <col min="5" max="6" width="26.88671875" style="8" customWidth="1"/>
    <col min="7" max="7" width="14" style="8" hidden="1" customWidth="1"/>
    <col min="8" max="8" width="27.33203125" style="9" customWidth="1"/>
    <col min="9" max="9" width="1.44140625" style="4" customWidth="1"/>
    <col min="10" max="10" width="33.6640625" style="4" customWidth="1"/>
    <col min="11" max="11" width="3.6640625" style="8" customWidth="1"/>
    <col min="12" max="35" width="5.6640625" style="30" hidden="1" customWidth="1"/>
    <col min="36" max="37" width="9" style="30" hidden="1" customWidth="1"/>
    <col min="38" max="16384" width="9" style="8"/>
  </cols>
  <sheetData>
    <row r="1" spans="2:35" ht="45" customHeight="1" thickBot="1" x14ac:dyDescent="0.25">
      <c r="E1" s="22"/>
      <c r="F1" s="22"/>
      <c r="G1" s="22"/>
      <c r="H1" s="23"/>
    </row>
    <row r="2" spans="2:35" ht="36.75" customHeight="1" thickBot="1" x14ac:dyDescent="0.25">
      <c r="B2" s="32" t="s">
        <v>72</v>
      </c>
      <c r="C2" s="34" t="s">
        <v>16</v>
      </c>
      <c r="D2" s="31" t="s">
        <v>75</v>
      </c>
      <c r="E2" s="31" t="s">
        <v>73</v>
      </c>
      <c r="F2" s="31" t="s">
        <v>74</v>
      </c>
      <c r="G2" s="29" t="s">
        <v>76</v>
      </c>
      <c r="H2" s="68" t="s">
        <v>91</v>
      </c>
      <c r="J2" s="33" t="s">
        <v>43</v>
      </c>
      <c r="L2" s="30" t="s">
        <v>67</v>
      </c>
      <c r="M2" s="30" t="s">
        <v>82</v>
      </c>
      <c r="N2" s="30" t="s">
        <v>52</v>
      </c>
      <c r="O2" s="30" t="s">
        <v>53</v>
      </c>
      <c r="P2" s="30" t="s">
        <v>54</v>
      </c>
      <c r="Q2" s="30" t="s">
        <v>55</v>
      </c>
      <c r="S2" s="30" t="s">
        <v>44</v>
      </c>
      <c r="T2" s="30" t="s">
        <v>83</v>
      </c>
      <c r="V2" s="30" t="s">
        <v>46</v>
      </c>
      <c r="W2" s="30" t="s">
        <v>47</v>
      </c>
      <c r="X2" s="30" t="s">
        <v>48</v>
      </c>
      <c r="Y2" s="30" t="s">
        <v>49</v>
      </c>
      <c r="Z2" s="30" t="s">
        <v>84</v>
      </c>
      <c r="AB2" s="30" t="s">
        <v>66</v>
      </c>
      <c r="AC2" s="30" t="s">
        <v>64</v>
      </c>
      <c r="AD2" s="30" t="s">
        <v>65</v>
      </c>
      <c r="AE2" s="30" t="s">
        <v>68</v>
      </c>
      <c r="AF2" s="30" t="s">
        <v>69</v>
      </c>
      <c r="AG2" s="30" t="s">
        <v>70</v>
      </c>
      <c r="AH2" s="30" t="s">
        <v>71</v>
      </c>
      <c r="AI2" s="30" t="s">
        <v>93</v>
      </c>
    </row>
    <row r="3" spans="2:35" ht="25.5" customHeight="1" x14ac:dyDescent="0.2">
      <c r="B3" s="46">
        <v>1</v>
      </c>
      <c r="C3" s="47" t="str" cm="1">
        <f t="array" ref="C3">_xlfn.IFS(S3="X","",L3="OK","OK",TRUE,"NG")</f>
        <v/>
      </c>
      <c r="D3" s="43"/>
      <c r="E3" s="44"/>
      <c r="F3" s="44"/>
      <c r="G3" s="45"/>
      <c r="H3" s="67"/>
      <c r="J3" s="40" t="str">
        <f>IF(L3="OK","",L3)</f>
        <v/>
      </c>
      <c r="L3" s="30" t="str" cm="1">
        <f t="array" ref="L3">_xlfn.IFS(S3="X","",T3="X",ERR監督コーチ未選択,V3="X",ERR選手未入力,W3=0,ERR選手区切,X3="X",ERRふりがな未入力,Y3=0,ERRふりがな区切,Z3="X",ERR審判資格,AB3="X",ERRクラブ名未入力,TRUE,"OK")</f>
        <v/>
      </c>
      <c r="M3" s="30" t="str">
        <f>TRIM(D3)</f>
        <v/>
      </c>
      <c r="N3" s="30" t="str">
        <f>TRIM(E3)</f>
        <v/>
      </c>
      <c r="O3" s="30" t="str">
        <f>TRIM(F3)</f>
        <v/>
      </c>
      <c r="P3" s="30" t="str">
        <f>TRIM(G3)</f>
        <v/>
      </c>
      <c r="Q3" s="30" t="str">
        <f>TRIM(H3)</f>
        <v/>
      </c>
      <c r="S3" s="30" t="str">
        <f>IF(M3&amp;N3&amp;O3&amp;P3&amp;Q3="","X","O")</f>
        <v>X</v>
      </c>
      <c r="T3" s="30" t="str">
        <f>IF(M3="","X","O")</f>
        <v>X</v>
      </c>
      <c r="V3" s="30" t="str">
        <f>IF(TRIM(N3)="","X","O")</f>
        <v>X</v>
      </c>
      <c r="W3" s="30">
        <f t="array" ref="W3">MAX(IFERROR(FIND(区切文字,N3),0))</f>
        <v>0</v>
      </c>
      <c r="X3" s="30" t="str">
        <f>IF(O3="","X","O")</f>
        <v>X</v>
      </c>
      <c r="Y3" s="30">
        <f t="array" ref="Y3">MAX(IFERROR(FIND(区切文字,O3),0))</f>
        <v>0</v>
      </c>
      <c r="AB3" s="30" t="str">
        <f>IF(Q3="","X","O")</f>
        <v>X</v>
      </c>
      <c r="AE3" s="30" t="str">
        <f>IF(AND(S3="O",T3="O"),"O","X")</f>
        <v>X</v>
      </c>
      <c r="AF3" s="30" t="str">
        <f>IF(AND(S3="O",V3="O",W3&lt;&gt;0),"O","X")</f>
        <v>X</v>
      </c>
      <c r="AG3" s="30" t="str">
        <f>IF(AND(S3="O",X3="O",Y3&lt;&gt;0),"O","X")</f>
        <v>X</v>
      </c>
      <c r="AH3" s="30" t="str">
        <f>IFERROR(IF(AND(S3="O",Z3="O",U3&gt;=AA3),"O","X"),"X")</f>
        <v>X</v>
      </c>
      <c r="AI3" s="30" t="str">
        <f>IF(AND(S3="O",AB3="O"),"O","X")</f>
        <v>X</v>
      </c>
    </row>
    <row r="4" spans="2:35" ht="25.5" customHeight="1" x14ac:dyDescent="0.2">
      <c r="B4" s="37">
        <v>2</v>
      </c>
      <c r="C4" s="48" t="str" cm="1">
        <f t="array" ref="C4">_xlfn.IFS(S4="X","",L4="OK","OK",TRUE,"NG")</f>
        <v/>
      </c>
      <c r="D4" s="27"/>
      <c r="E4" s="16"/>
      <c r="F4" s="16"/>
      <c r="G4" s="19"/>
      <c r="H4" s="52"/>
      <c r="J4" s="41" t="str">
        <f t="shared" ref="J4:J50" si="0">IF(L4="OK","",L4)</f>
        <v/>
      </c>
      <c r="L4" s="30" t="str" cm="1">
        <f t="array" ref="L4">_xlfn.IFS(S4="X","",T4="X",ERR監督コーチ未選択,V4="X",ERR選手未入力,W4=0,ERR選手区切,X4="X",ERRふりがな未入力,Y4=0,ERRふりがな区切,Z4="X",ERR審判資格,AB4="X",ERR登録番号,AC4&amp;AD4="XX",ERR登録番号,TRUE,"OK")</f>
        <v/>
      </c>
      <c r="M4" s="30" t="str">
        <f t="shared" ref="M4:Q50" si="1">TRIM(D4)</f>
        <v/>
      </c>
      <c r="N4" s="30" t="str">
        <f t="shared" si="1"/>
        <v/>
      </c>
      <c r="O4" s="30" t="str">
        <f t="shared" si="1"/>
        <v/>
      </c>
      <c r="P4" s="30" t="str">
        <f t="shared" si="1"/>
        <v/>
      </c>
      <c r="Q4" s="30" t="str">
        <f t="shared" si="1"/>
        <v/>
      </c>
      <c r="S4" s="30" t="str">
        <f t="shared" ref="S4:S50" si="2">IF(M4&amp;N4&amp;O4&amp;P4&amp;Q4="","X","O")</f>
        <v>X</v>
      </c>
      <c r="T4" s="30" t="str">
        <f t="shared" ref="T4:T50" si="3">IF(M4="","X","O")</f>
        <v>X</v>
      </c>
      <c r="V4" s="30" t="str">
        <f t="shared" ref="V4:V50" si="4">IF(TRIM(N4)="","X","O")</f>
        <v>X</v>
      </c>
      <c r="W4" s="30">
        <f t="array" ref="W4">MAX(IFERROR(FIND(区切文字,N4),0))</f>
        <v>0</v>
      </c>
      <c r="X4" s="30" t="str">
        <f t="shared" ref="X4:X50" si="5">IF(O4="","X","O")</f>
        <v>X</v>
      </c>
      <c r="Y4" s="30">
        <f t="array" ref="Y4">MAX(IFERROR(FIND(区切文字,O4),0))</f>
        <v>0</v>
      </c>
      <c r="Z4" s="30" t="str">
        <f t="shared" ref="Z4:Z50" si="6">IF(P4="","X","O")</f>
        <v>X</v>
      </c>
      <c r="AB4" s="30" t="str">
        <f t="shared" ref="AB4:AB50" si="7">IF(Q4="","X","O")</f>
        <v>X</v>
      </c>
      <c r="AC4" s="30" t="str">
        <f t="shared" ref="AC4:AC50" si="8">IF(AND(ISNUMBER(VALUE(Q4))=TRUE,LEN(Q4)=10),"O","X")</f>
        <v>X</v>
      </c>
      <c r="AD4" s="30" t="str">
        <f t="shared" ref="AD4:AD50" si="9">IF(Q4="申請中","O","X")</f>
        <v>X</v>
      </c>
      <c r="AE4" s="30" t="str">
        <f t="shared" ref="AE4:AE50" si="10">IF(AND(S4="O",T4="O"),"O","X")</f>
        <v>X</v>
      </c>
      <c r="AF4" s="30" t="str">
        <f t="shared" ref="AF4:AF50" si="11">IF(AND(S4="O",V4="O",W4&lt;&gt;0),"O","X")</f>
        <v>X</v>
      </c>
      <c r="AG4" s="30" t="str">
        <f t="shared" ref="AG4:AG50" si="12">IF(AND(S4="O",X4="O",Y4&lt;&gt;0),"O","X")</f>
        <v>X</v>
      </c>
      <c r="AH4" s="30" t="str">
        <f t="shared" ref="AH4:AH50" si="13">IFERROR(IF(AND(S4="O",Z4="O",U4&gt;=AA4),"O","X"),"X")</f>
        <v>X</v>
      </c>
      <c r="AI4" s="30" t="str">
        <f t="shared" ref="AI4:AI50" si="14">IF(AND(S4="O",AB4="O",OR(AC4="O",AD4="O")),"O","X")</f>
        <v>X</v>
      </c>
    </row>
    <row r="5" spans="2:35" ht="25.5" customHeight="1" x14ac:dyDescent="0.2">
      <c r="B5" s="37">
        <v>3</v>
      </c>
      <c r="C5" s="48" t="str" cm="1">
        <f t="array" ref="C5">_xlfn.IFS(S5="X","",L5="OK","OK",TRUE,"NG")</f>
        <v/>
      </c>
      <c r="D5" s="27"/>
      <c r="E5" s="16"/>
      <c r="F5" s="16"/>
      <c r="G5" s="19"/>
      <c r="H5" s="52"/>
      <c r="J5" s="41" t="str">
        <f t="shared" si="0"/>
        <v/>
      </c>
      <c r="L5" s="30" t="str" cm="1">
        <f t="array" ref="L5">_xlfn.IFS(S5="X","",T5="X",ERR監督コーチ未選択,V5="X",ERR選手未入力,W5=0,ERR選手区切,X5="X",ERRふりがな未入力,Y5=0,ERRふりがな区切,Z5="X",ERR審判資格,AB5="X",ERR登録番号,AC5&amp;AD5="XX",ERR登録番号,TRUE,"OK")</f>
        <v/>
      </c>
      <c r="M5" s="30" t="str">
        <f t="shared" si="1"/>
        <v/>
      </c>
      <c r="N5" s="30" t="str">
        <f t="shared" si="1"/>
        <v/>
      </c>
      <c r="O5" s="30" t="str">
        <f t="shared" si="1"/>
        <v/>
      </c>
      <c r="P5" s="30" t="str">
        <f t="shared" si="1"/>
        <v/>
      </c>
      <c r="Q5" s="30" t="str">
        <f t="shared" si="1"/>
        <v/>
      </c>
      <c r="S5" s="30" t="str">
        <f t="shared" si="2"/>
        <v>X</v>
      </c>
      <c r="T5" s="30" t="str">
        <f t="shared" si="3"/>
        <v>X</v>
      </c>
      <c r="V5" s="30" t="str">
        <f t="shared" si="4"/>
        <v>X</v>
      </c>
      <c r="W5" s="30">
        <f t="array" ref="W5">MAX(IFERROR(FIND(区切文字,N5),0))</f>
        <v>0</v>
      </c>
      <c r="X5" s="30" t="str">
        <f t="shared" si="5"/>
        <v>X</v>
      </c>
      <c r="Y5" s="30">
        <f t="array" ref="Y5">MAX(IFERROR(FIND(区切文字,O5),0))</f>
        <v>0</v>
      </c>
      <c r="Z5" s="30" t="str">
        <f t="shared" si="6"/>
        <v>X</v>
      </c>
      <c r="AB5" s="30" t="str">
        <f t="shared" si="7"/>
        <v>X</v>
      </c>
      <c r="AC5" s="30" t="str">
        <f t="shared" si="8"/>
        <v>X</v>
      </c>
      <c r="AD5" s="30" t="str">
        <f t="shared" si="9"/>
        <v>X</v>
      </c>
      <c r="AE5" s="30" t="str">
        <f t="shared" si="10"/>
        <v>X</v>
      </c>
      <c r="AF5" s="30" t="str">
        <f t="shared" si="11"/>
        <v>X</v>
      </c>
      <c r="AG5" s="30" t="str">
        <f t="shared" si="12"/>
        <v>X</v>
      </c>
      <c r="AH5" s="30" t="str">
        <f t="shared" si="13"/>
        <v>X</v>
      </c>
      <c r="AI5" s="30" t="str">
        <f t="shared" si="14"/>
        <v>X</v>
      </c>
    </row>
    <row r="6" spans="2:35" ht="25.5" customHeight="1" x14ac:dyDescent="0.2">
      <c r="B6" s="37">
        <v>4</v>
      </c>
      <c r="C6" s="48" t="str" cm="1">
        <f t="array" ref="C6">_xlfn.IFS(S6="X","",L6="OK","OK",TRUE,"NG")</f>
        <v/>
      </c>
      <c r="D6" s="27"/>
      <c r="E6" s="16"/>
      <c r="F6" s="16"/>
      <c r="G6" s="19"/>
      <c r="H6" s="52"/>
      <c r="J6" s="41" t="str">
        <f t="shared" si="0"/>
        <v/>
      </c>
      <c r="L6" s="30" t="str" cm="1">
        <f t="array" ref="L6">_xlfn.IFS(S6="X","",T6="X",ERR監督コーチ未選択,V6="X",ERR選手未入力,W6=0,ERR選手区切,X6="X",ERRふりがな未入力,Y6=0,ERRふりがな区切,Z6="X",ERR審判資格,AB6="X",ERR登録番号,AC6&amp;AD6="XX",ERR登録番号,TRUE,"OK")</f>
        <v/>
      </c>
      <c r="M6" s="30" t="str">
        <f t="shared" si="1"/>
        <v/>
      </c>
      <c r="N6" s="30" t="str">
        <f t="shared" si="1"/>
        <v/>
      </c>
      <c r="O6" s="30" t="str">
        <f t="shared" si="1"/>
        <v/>
      </c>
      <c r="P6" s="30" t="str">
        <f t="shared" si="1"/>
        <v/>
      </c>
      <c r="Q6" s="30" t="str">
        <f t="shared" si="1"/>
        <v/>
      </c>
      <c r="S6" s="30" t="str">
        <f t="shared" si="2"/>
        <v>X</v>
      </c>
      <c r="T6" s="30" t="str">
        <f t="shared" si="3"/>
        <v>X</v>
      </c>
      <c r="V6" s="30" t="str">
        <f t="shared" si="4"/>
        <v>X</v>
      </c>
      <c r="W6" s="30">
        <f t="array" ref="W6">MAX(IFERROR(FIND(区切文字,N6),0))</f>
        <v>0</v>
      </c>
      <c r="X6" s="30" t="str">
        <f t="shared" si="5"/>
        <v>X</v>
      </c>
      <c r="Y6" s="30">
        <f t="array" ref="Y6">MAX(IFERROR(FIND(区切文字,O6),0))</f>
        <v>0</v>
      </c>
      <c r="Z6" s="30" t="str">
        <f t="shared" si="6"/>
        <v>X</v>
      </c>
      <c r="AB6" s="30" t="str">
        <f t="shared" si="7"/>
        <v>X</v>
      </c>
      <c r="AC6" s="30" t="str">
        <f t="shared" si="8"/>
        <v>X</v>
      </c>
      <c r="AD6" s="30" t="str">
        <f t="shared" si="9"/>
        <v>X</v>
      </c>
      <c r="AE6" s="30" t="str">
        <f t="shared" si="10"/>
        <v>X</v>
      </c>
      <c r="AF6" s="30" t="str">
        <f t="shared" si="11"/>
        <v>X</v>
      </c>
      <c r="AG6" s="30" t="str">
        <f t="shared" si="12"/>
        <v>X</v>
      </c>
      <c r="AH6" s="30" t="str">
        <f t="shared" si="13"/>
        <v>X</v>
      </c>
      <c r="AI6" s="30" t="str">
        <f t="shared" si="14"/>
        <v>X</v>
      </c>
    </row>
    <row r="7" spans="2:35" ht="25.5" customHeight="1" x14ac:dyDescent="0.2">
      <c r="B7" s="37">
        <v>5</v>
      </c>
      <c r="C7" s="48" t="str" cm="1">
        <f t="array" ref="C7">_xlfn.IFS(S7="X","",L7="OK","OK",TRUE,"NG")</f>
        <v/>
      </c>
      <c r="D7" s="27"/>
      <c r="E7" s="16"/>
      <c r="F7" s="16"/>
      <c r="G7" s="19"/>
      <c r="H7" s="52"/>
      <c r="J7" s="41" t="str">
        <f t="shared" si="0"/>
        <v/>
      </c>
      <c r="L7" s="30" t="str" cm="1">
        <f t="array" ref="L7">_xlfn.IFS(S7="X","",T7="X",ERR監督コーチ未選択,V7="X",ERR選手未入力,W7=0,ERR選手区切,X7="X",ERRふりがな未入力,Y7=0,ERRふりがな区切,Z7="X",ERR審判資格,AB7="X",ERR登録番号,AC7&amp;AD7="XX",ERR登録番号,TRUE,"OK")</f>
        <v/>
      </c>
      <c r="M7" s="30" t="str">
        <f t="shared" si="1"/>
        <v/>
      </c>
      <c r="N7" s="30" t="str">
        <f t="shared" si="1"/>
        <v/>
      </c>
      <c r="O7" s="30" t="str">
        <f t="shared" si="1"/>
        <v/>
      </c>
      <c r="P7" s="30" t="str">
        <f t="shared" si="1"/>
        <v/>
      </c>
      <c r="Q7" s="30" t="str">
        <f t="shared" si="1"/>
        <v/>
      </c>
      <c r="S7" s="30" t="str">
        <f t="shared" si="2"/>
        <v>X</v>
      </c>
      <c r="T7" s="30" t="str">
        <f t="shared" si="3"/>
        <v>X</v>
      </c>
      <c r="V7" s="30" t="str">
        <f t="shared" si="4"/>
        <v>X</v>
      </c>
      <c r="W7" s="30">
        <f t="array" ref="W7">MAX(IFERROR(FIND(区切文字,N7),0))</f>
        <v>0</v>
      </c>
      <c r="X7" s="30" t="str">
        <f t="shared" si="5"/>
        <v>X</v>
      </c>
      <c r="Y7" s="30">
        <f t="array" ref="Y7">MAX(IFERROR(FIND(区切文字,O7),0))</f>
        <v>0</v>
      </c>
      <c r="Z7" s="30" t="str">
        <f t="shared" si="6"/>
        <v>X</v>
      </c>
      <c r="AB7" s="30" t="str">
        <f t="shared" si="7"/>
        <v>X</v>
      </c>
      <c r="AC7" s="30" t="str">
        <f t="shared" si="8"/>
        <v>X</v>
      </c>
      <c r="AD7" s="30" t="str">
        <f t="shared" si="9"/>
        <v>X</v>
      </c>
      <c r="AE7" s="30" t="str">
        <f t="shared" si="10"/>
        <v>X</v>
      </c>
      <c r="AF7" s="30" t="str">
        <f t="shared" si="11"/>
        <v>X</v>
      </c>
      <c r="AG7" s="30" t="str">
        <f t="shared" si="12"/>
        <v>X</v>
      </c>
      <c r="AH7" s="30" t="str">
        <f t="shared" si="13"/>
        <v>X</v>
      </c>
      <c r="AI7" s="30" t="str">
        <f t="shared" si="14"/>
        <v>X</v>
      </c>
    </row>
    <row r="8" spans="2:35" ht="25.5" customHeight="1" x14ac:dyDescent="0.2">
      <c r="B8" s="37">
        <v>6</v>
      </c>
      <c r="C8" s="48" t="str" cm="1">
        <f t="array" ref="C8">_xlfn.IFS(S8="X","",L8="OK","OK",TRUE,"NG")</f>
        <v/>
      </c>
      <c r="D8" s="27"/>
      <c r="E8" s="16"/>
      <c r="F8" s="16"/>
      <c r="G8" s="19"/>
      <c r="H8" s="52"/>
      <c r="J8" s="41" t="str">
        <f t="shared" si="0"/>
        <v/>
      </c>
      <c r="L8" s="30" t="str" cm="1">
        <f t="array" ref="L8">_xlfn.IFS(S8="X","",T8="X",ERR監督コーチ未選択,V8="X",ERR選手未入力,W8=0,ERR選手区切,X8="X",ERRふりがな未入力,Y8=0,ERRふりがな区切,Z8="X",ERR審判資格,AB8="X",ERR登録番号,AC8&amp;AD8="XX",ERR登録番号,TRUE,"OK")</f>
        <v/>
      </c>
      <c r="M8" s="30" t="str">
        <f t="shared" si="1"/>
        <v/>
      </c>
      <c r="N8" s="30" t="str">
        <f t="shared" si="1"/>
        <v/>
      </c>
      <c r="O8" s="30" t="str">
        <f t="shared" si="1"/>
        <v/>
      </c>
      <c r="P8" s="30" t="str">
        <f t="shared" si="1"/>
        <v/>
      </c>
      <c r="Q8" s="30" t="str">
        <f t="shared" si="1"/>
        <v/>
      </c>
      <c r="S8" s="30" t="str">
        <f t="shared" si="2"/>
        <v>X</v>
      </c>
      <c r="T8" s="30" t="str">
        <f t="shared" si="3"/>
        <v>X</v>
      </c>
      <c r="V8" s="30" t="str">
        <f t="shared" si="4"/>
        <v>X</v>
      </c>
      <c r="W8" s="30">
        <f t="array" ref="W8">MAX(IFERROR(FIND(区切文字,N8),0))</f>
        <v>0</v>
      </c>
      <c r="X8" s="30" t="str">
        <f t="shared" si="5"/>
        <v>X</v>
      </c>
      <c r="Y8" s="30">
        <f t="array" ref="Y8">MAX(IFERROR(FIND(区切文字,O8),0))</f>
        <v>0</v>
      </c>
      <c r="Z8" s="30" t="str">
        <f t="shared" si="6"/>
        <v>X</v>
      </c>
      <c r="AB8" s="30" t="str">
        <f t="shared" si="7"/>
        <v>X</v>
      </c>
      <c r="AC8" s="30" t="str">
        <f t="shared" si="8"/>
        <v>X</v>
      </c>
      <c r="AD8" s="30" t="str">
        <f t="shared" si="9"/>
        <v>X</v>
      </c>
      <c r="AE8" s="30" t="str">
        <f t="shared" si="10"/>
        <v>X</v>
      </c>
      <c r="AF8" s="30" t="str">
        <f t="shared" si="11"/>
        <v>X</v>
      </c>
      <c r="AG8" s="30" t="str">
        <f t="shared" si="12"/>
        <v>X</v>
      </c>
      <c r="AH8" s="30" t="str">
        <f t="shared" si="13"/>
        <v>X</v>
      </c>
      <c r="AI8" s="30" t="str">
        <f t="shared" si="14"/>
        <v>X</v>
      </c>
    </row>
    <row r="9" spans="2:35" ht="25.5" customHeight="1" x14ac:dyDescent="0.2">
      <c r="B9" s="37">
        <v>7</v>
      </c>
      <c r="C9" s="48" t="str" cm="1">
        <f t="array" ref="C9">_xlfn.IFS(S9="X","",L9="OK","OK",TRUE,"NG")</f>
        <v/>
      </c>
      <c r="D9" s="27"/>
      <c r="E9" s="16"/>
      <c r="F9" s="16"/>
      <c r="G9" s="19"/>
      <c r="H9" s="52"/>
      <c r="J9" s="41" t="str">
        <f t="shared" si="0"/>
        <v/>
      </c>
      <c r="L9" s="30" t="str" cm="1">
        <f t="array" ref="L9">_xlfn.IFS(S9="X","",T9="X",ERR監督コーチ未選択,V9="X",ERR選手未入力,W9=0,ERR選手区切,X9="X",ERRふりがな未入力,Y9=0,ERRふりがな区切,Z9="X",ERR審判資格,AB9="X",ERR登録番号,AC9&amp;AD9="XX",ERR登録番号,TRUE,"OK")</f>
        <v/>
      </c>
      <c r="M9" s="30" t="str">
        <f t="shared" si="1"/>
        <v/>
      </c>
      <c r="N9" s="30" t="str">
        <f t="shared" si="1"/>
        <v/>
      </c>
      <c r="O9" s="30" t="str">
        <f t="shared" si="1"/>
        <v/>
      </c>
      <c r="P9" s="30" t="str">
        <f t="shared" si="1"/>
        <v/>
      </c>
      <c r="Q9" s="30" t="str">
        <f t="shared" si="1"/>
        <v/>
      </c>
      <c r="S9" s="30" t="str">
        <f t="shared" si="2"/>
        <v>X</v>
      </c>
      <c r="T9" s="30" t="str">
        <f t="shared" si="3"/>
        <v>X</v>
      </c>
      <c r="V9" s="30" t="str">
        <f t="shared" si="4"/>
        <v>X</v>
      </c>
      <c r="W9" s="30">
        <f t="array" ref="W9">MAX(IFERROR(FIND(区切文字,N9),0))</f>
        <v>0</v>
      </c>
      <c r="X9" s="30" t="str">
        <f t="shared" si="5"/>
        <v>X</v>
      </c>
      <c r="Y9" s="30">
        <f t="array" ref="Y9">MAX(IFERROR(FIND(区切文字,O9),0))</f>
        <v>0</v>
      </c>
      <c r="Z9" s="30" t="str">
        <f t="shared" si="6"/>
        <v>X</v>
      </c>
      <c r="AB9" s="30" t="str">
        <f t="shared" si="7"/>
        <v>X</v>
      </c>
      <c r="AC9" s="30" t="str">
        <f t="shared" si="8"/>
        <v>X</v>
      </c>
      <c r="AD9" s="30" t="str">
        <f t="shared" si="9"/>
        <v>X</v>
      </c>
      <c r="AE9" s="30" t="str">
        <f t="shared" si="10"/>
        <v>X</v>
      </c>
      <c r="AF9" s="30" t="str">
        <f t="shared" si="11"/>
        <v>X</v>
      </c>
      <c r="AG9" s="30" t="str">
        <f t="shared" si="12"/>
        <v>X</v>
      </c>
      <c r="AH9" s="30" t="str">
        <f t="shared" si="13"/>
        <v>X</v>
      </c>
      <c r="AI9" s="30" t="str">
        <f t="shared" si="14"/>
        <v>X</v>
      </c>
    </row>
    <row r="10" spans="2:35" ht="25.5" customHeight="1" x14ac:dyDescent="0.2">
      <c r="B10" s="37">
        <v>8</v>
      </c>
      <c r="C10" s="48" t="str" cm="1">
        <f t="array" ref="C10">_xlfn.IFS(S10="X","",L10="OK","OK",TRUE,"NG")</f>
        <v/>
      </c>
      <c r="D10" s="27"/>
      <c r="E10" s="16"/>
      <c r="F10" s="16"/>
      <c r="G10" s="19"/>
      <c r="H10" s="52"/>
      <c r="J10" s="41" t="str">
        <f t="shared" si="0"/>
        <v/>
      </c>
      <c r="L10" s="30" t="str" cm="1">
        <f t="array" ref="L10">_xlfn.IFS(S10="X","",T10="X",ERR監督コーチ未選択,V10="X",ERR選手未入力,W10=0,ERR選手区切,X10="X",ERRふりがな未入力,Y10=0,ERRふりがな区切,Z10="X",ERR審判資格,AB10="X",ERR登録番号,AC10&amp;AD10="XX",ERR登録番号,TRUE,"OK")</f>
        <v/>
      </c>
      <c r="M10" s="30" t="str">
        <f t="shared" si="1"/>
        <v/>
      </c>
      <c r="N10" s="30" t="str">
        <f t="shared" si="1"/>
        <v/>
      </c>
      <c r="O10" s="30" t="str">
        <f t="shared" si="1"/>
        <v/>
      </c>
      <c r="P10" s="30" t="str">
        <f t="shared" si="1"/>
        <v/>
      </c>
      <c r="Q10" s="30" t="str">
        <f t="shared" si="1"/>
        <v/>
      </c>
      <c r="S10" s="30" t="str">
        <f t="shared" si="2"/>
        <v>X</v>
      </c>
      <c r="T10" s="30" t="str">
        <f t="shared" si="3"/>
        <v>X</v>
      </c>
      <c r="V10" s="30" t="str">
        <f t="shared" si="4"/>
        <v>X</v>
      </c>
      <c r="W10" s="30">
        <f t="array" ref="W10">MAX(IFERROR(FIND(区切文字,N10),0))</f>
        <v>0</v>
      </c>
      <c r="X10" s="30" t="str">
        <f t="shared" si="5"/>
        <v>X</v>
      </c>
      <c r="Y10" s="30">
        <f t="array" ref="Y10">MAX(IFERROR(FIND(区切文字,O10),0))</f>
        <v>0</v>
      </c>
      <c r="Z10" s="30" t="str">
        <f t="shared" si="6"/>
        <v>X</v>
      </c>
      <c r="AB10" s="30" t="str">
        <f t="shared" si="7"/>
        <v>X</v>
      </c>
      <c r="AC10" s="30" t="str">
        <f t="shared" si="8"/>
        <v>X</v>
      </c>
      <c r="AD10" s="30" t="str">
        <f t="shared" si="9"/>
        <v>X</v>
      </c>
      <c r="AE10" s="30" t="str">
        <f t="shared" si="10"/>
        <v>X</v>
      </c>
      <c r="AF10" s="30" t="str">
        <f t="shared" si="11"/>
        <v>X</v>
      </c>
      <c r="AG10" s="30" t="str">
        <f t="shared" si="12"/>
        <v>X</v>
      </c>
      <c r="AH10" s="30" t="str">
        <f t="shared" si="13"/>
        <v>X</v>
      </c>
      <c r="AI10" s="30" t="str">
        <f t="shared" si="14"/>
        <v>X</v>
      </c>
    </row>
    <row r="11" spans="2:35" ht="25.5" customHeight="1" x14ac:dyDescent="0.2">
      <c r="B11" s="37">
        <v>9</v>
      </c>
      <c r="C11" s="48" t="str" cm="1">
        <f t="array" ref="C11">_xlfn.IFS(S11="X","",L11="OK","OK",TRUE,"NG")</f>
        <v/>
      </c>
      <c r="D11" s="27"/>
      <c r="E11" s="16"/>
      <c r="F11" s="16"/>
      <c r="G11" s="19"/>
      <c r="H11" s="52"/>
      <c r="J11" s="41" t="str">
        <f t="shared" si="0"/>
        <v/>
      </c>
      <c r="L11" s="30" t="str" cm="1">
        <f t="array" ref="L11">_xlfn.IFS(S11="X","",T11="X",ERR監督コーチ未選択,V11="X",ERR選手未入力,W11=0,ERR選手区切,X11="X",ERRふりがな未入力,Y11=0,ERRふりがな区切,Z11="X",ERR審判資格,AB11="X",ERR登録番号,AC11&amp;AD11="XX",ERR登録番号,TRUE,"OK")</f>
        <v/>
      </c>
      <c r="M11" s="30" t="str">
        <f t="shared" si="1"/>
        <v/>
      </c>
      <c r="N11" s="30" t="str">
        <f t="shared" si="1"/>
        <v/>
      </c>
      <c r="O11" s="30" t="str">
        <f t="shared" si="1"/>
        <v/>
      </c>
      <c r="P11" s="30" t="str">
        <f t="shared" si="1"/>
        <v/>
      </c>
      <c r="Q11" s="30" t="str">
        <f t="shared" si="1"/>
        <v/>
      </c>
      <c r="S11" s="30" t="str">
        <f t="shared" si="2"/>
        <v>X</v>
      </c>
      <c r="T11" s="30" t="str">
        <f t="shared" si="3"/>
        <v>X</v>
      </c>
      <c r="V11" s="30" t="str">
        <f t="shared" si="4"/>
        <v>X</v>
      </c>
      <c r="W11" s="30">
        <f t="array" ref="W11">MAX(IFERROR(FIND(区切文字,N11),0))</f>
        <v>0</v>
      </c>
      <c r="X11" s="30" t="str">
        <f t="shared" si="5"/>
        <v>X</v>
      </c>
      <c r="Y11" s="30">
        <f t="array" ref="Y11">MAX(IFERROR(FIND(区切文字,O11),0))</f>
        <v>0</v>
      </c>
      <c r="Z11" s="30" t="str">
        <f t="shared" si="6"/>
        <v>X</v>
      </c>
      <c r="AB11" s="30" t="str">
        <f t="shared" si="7"/>
        <v>X</v>
      </c>
      <c r="AC11" s="30" t="str">
        <f t="shared" si="8"/>
        <v>X</v>
      </c>
      <c r="AD11" s="30" t="str">
        <f t="shared" si="9"/>
        <v>X</v>
      </c>
      <c r="AE11" s="30" t="str">
        <f t="shared" si="10"/>
        <v>X</v>
      </c>
      <c r="AF11" s="30" t="str">
        <f t="shared" si="11"/>
        <v>X</v>
      </c>
      <c r="AG11" s="30" t="str">
        <f t="shared" si="12"/>
        <v>X</v>
      </c>
      <c r="AH11" s="30" t="str">
        <f t="shared" si="13"/>
        <v>X</v>
      </c>
      <c r="AI11" s="30" t="str">
        <f t="shared" si="14"/>
        <v>X</v>
      </c>
    </row>
    <row r="12" spans="2:35" ht="25.5" customHeight="1" x14ac:dyDescent="0.2">
      <c r="B12" s="37">
        <v>10</v>
      </c>
      <c r="C12" s="48" t="str" cm="1">
        <f t="array" ref="C12">_xlfn.IFS(S12="X","",L12="OK","OK",TRUE,"NG")</f>
        <v/>
      </c>
      <c r="D12" s="27"/>
      <c r="E12" s="16"/>
      <c r="F12" s="16"/>
      <c r="G12" s="19"/>
      <c r="H12" s="52"/>
      <c r="J12" s="41" t="str">
        <f t="shared" ref="J12:J49" si="15">IF(L12="OK","",L12)</f>
        <v/>
      </c>
      <c r="L12" s="30" t="str" cm="1">
        <f t="array" ref="L12">_xlfn.IFS(S12="X","",T12="X",ERR監督コーチ未選択,V12="X",ERR選手未入力,W12=0,ERR選手区切,X12="X",ERRふりがな未入力,Y12=0,ERRふりがな区切,Z12="X",ERR審判資格,AB12="X",ERR登録番号,AC12&amp;AD12="XX",ERR登録番号,TRUE,"OK")</f>
        <v/>
      </c>
      <c r="M12" s="30" t="str">
        <f t="shared" ref="M12:M49" si="16">TRIM(D12)</f>
        <v/>
      </c>
      <c r="N12" s="30" t="str">
        <f t="shared" ref="N12:N49" si="17">TRIM(E12)</f>
        <v/>
      </c>
      <c r="O12" s="30" t="str">
        <f t="shared" ref="O12:O49" si="18">TRIM(F12)</f>
        <v/>
      </c>
      <c r="P12" s="30" t="str">
        <f t="shared" ref="P12:P49" si="19">TRIM(G12)</f>
        <v/>
      </c>
      <c r="Q12" s="30" t="str">
        <f t="shared" ref="Q12:Q49" si="20">TRIM(H12)</f>
        <v/>
      </c>
      <c r="S12" s="30" t="str">
        <f t="shared" ref="S12:S49" si="21">IF(M12&amp;N12&amp;O12&amp;P12&amp;Q12="","X","O")</f>
        <v>X</v>
      </c>
      <c r="T12" s="30" t="str">
        <f t="shared" ref="T12:T49" si="22">IF(M12="","X","O")</f>
        <v>X</v>
      </c>
      <c r="V12" s="30" t="str">
        <f t="shared" ref="V12:V49" si="23">IF(TRIM(N12)="","X","O")</f>
        <v>X</v>
      </c>
      <c r="W12" s="30">
        <f t="array" ref="W12">MAX(IFERROR(FIND(区切文字,N12),0))</f>
        <v>0</v>
      </c>
      <c r="X12" s="30" t="str">
        <f t="shared" ref="X12:X49" si="24">IF(O12="","X","O")</f>
        <v>X</v>
      </c>
      <c r="Y12" s="30">
        <f t="array" ref="Y12">MAX(IFERROR(FIND(区切文字,O12),0))</f>
        <v>0</v>
      </c>
      <c r="Z12" s="30" t="str">
        <f t="shared" ref="Z12:Z49" si="25">IF(P12="","X","O")</f>
        <v>X</v>
      </c>
      <c r="AB12" s="30" t="str">
        <f t="shared" ref="AB12:AB49" si="26">IF(Q12="","X","O")</f>
        <v>X</v>
      </c>
      <c r="AC12" s="30" t="str">
        <f t="shared" ref="AC12:AC49" si="27">IF(AND(ISNUMBER(VALUE(Q12))=TRUE,LEN(Q12)=10),"O","X")</f>
        <v>X</v>
      </c>
      <c r="AD12" s="30" t="str">
        <f t="shared" ref="AD12:AD49" si="28">IF(Q12="申請中","O","X")</f>
        <v>X</v>
      </c>
      <c r="AE12" s="30" t="str">
        <f t="shared" ref="AE12:AE49" si="29">IF(AND(S12="O",T12="O"),"O","X")</f>
        <v>X</v>
      </c>
      <c r="AF12" s="30" t="str">
        <f t="shared" ref="AF12:AF49" si="30">IF(AND(S12="O",V12="O",W12&lt;&gt;0),"O","X")</f>
        <v>X</v>
      </c>
      <c r="AG12" s="30" t="str">
        <f t="shared" ref="AG12:AG49" si="31">IF(AND(S12="O",X12="O",Y12&lt;&gt;0),"O","X")</f>
        <v>X</v>
      </c>
      <c r="AH12" s="30" t="str">
        <f t="shared" ref="AH12:AH49" si="32">IFERROR(IF(AND(S12="O",Z12="O",U12&gt;=AA12),"O","X"),"X")</f>
        <v>X</v>
      </c>
      <c r="AI12" s="30" t="str">
        <f t="shared" ref="AI12:AI49" si="33">IF(AND(S12="O",AB12="O",OR(AC12="O",AD12="O")),"O","X")</f>
        <v>X</v>
      </c>
    </row>
    <row r="13" spans="2:35" ht="25.5" customHeight="1" x14ac:dyDescent="0.2">
      <c r="B13" s="37">
        <v>11</v>
      </c>
      <c r="C13" s="48" t="str" cm="1">
        <f t="array" ref="C13">_xlfn.IFS(S13="X","",L13="OK","OK",TRUE,"NG")</f>
        <v/>
      </c>
      <c r="D13" s="27"/>
      <c r="E13" s="16"/>
      <c r="F13" s="16"/>
      <c r="G13" s="19"/>
      <c r="H13" s="52"/>
      <c r="J13" s="41" t="str">
        <f t="shared" si="15"/>
        <v/>
      </c>
      <c r="L13" s="30" t="str" cm="1">
        <f t="array" ref="L13">_xlfn.IFS(S13="X","",T13="X",ERR監督コーチ未選択,V13="X",ERR選手未入力,W13=0,ERR選手区切,X13="X",ERRふりがな未入力,Y13=0,ERRふりがな区切,Z13="X",ERR審判資格,AB13="X",ERR登録番号,AC13&amp;AD13="XX",ERR登録番号,TRUE,"OK")</f>
        <v/>
      </c>
      <c r="M13" s="30" t="str">
        <f t="shared" si="16"/>
        <v/>
      </c>
      <c r="N13" s="30" t="str">
        <f t="shared" si="17"/>
        <v/>
      </c>
      <c r="O13" s="30" t="str">
        <f t="shared" si="18"/>
        <v/>
      </c>
      <c r="P13" s="30" t="str">
        <f t="shared" si="19"/>
        <v/>
      </c>
      <c r="Q13" s="30" t="str">
        <f t="shared" si="20"/>
        <v/>
      </c>
      <c r="S13" s="30" t="str">
        <f t="shared" si="21"/>
        <v>X</v>
      </c>
      <c r="T13" s="30" t="str">
        <f t="shared" si="22"/>
        <v>X</v>
      </c>
      <c r="V13" s="30" t="str">
        <f t="shared" si="23"/>
        <v>X</v>
      </c>
      <c r="W13" s="30">
        <f t="array" ref="W13">MAX(IFERROR(FIND(区切文字,N13),0))</f>
        <v>0</v>
      </c>
      <c r="X13" s="30" t="str">
        <f t="shared" si="24"/>
        <v>X</v>
      </c>
      <c r="Y13" s="30">
        <f t="array" ref="Y13">MAX(IFERROR(FIND(区切文字,O13),0))</f>
        <v>0</v>
      </c>
      <c r="Z13" s="30" t="str">
        <f t="shared" si="25"/>
        <v>X</v>
      </c>
      <c r="AB13" s="30" t="str">
        <f t="shared" si="26"/>
        <v>X</v>
      </c>
      <c r="AC13" s="30" t="str">
        <f t="shared" si="27"/>
        <v>X</v>
      </c>
      <c r="AD13" s="30" t="str">
        <f t="shared" si="28"/>
        <v>X</v>
      </c>
      <c r="AE13" s="30" t="str">
        <f t="shared" si="29"/>
        <v>X</v>
      </c>
      <c r="AF13" s="30" t="str">
        <f t="shared" si="30"/>
        <v>X</v>
      </c>
      <c r="AG13" s="30" t="str">
        <f t="shared" si="31"/>
        <v>X</v>
      </c>
      <c r="AH13" s="30" t="str">
        <f t="shared" si="32"/>
        <v>X</v>
      </c>
      <c r="AI13" s="30" t="str">
        <f t="shared" si="33"/>
        <v>X</v>
      </c>
    </row>
    <row r="14" spans="2:35" ht="25.5" customHeight="1" x14ac:dyDescent="0.2">
      <c r="B14" s="37">
        <v>12</v>
      </c>
      <c r="C14" s="48" t="str" cm="1">
        <f t="array" ref="C14">_xlfn.IFS(S14="X","",L14="OK","OK",TRUE,"NG")</f>
        <v/>
      </c>
      <c r="D14" s="27"/>
      <c r="E14" s="16"/>
      <c r="F14" s="16"/>
      <c r="G14" s="19"/>
      <c r="H14" s="52"/>
      <c r="J14" s="41" t="str">
        <f t="shared" si="15"/>
        <v/>
      </c>
      <c r="L14" s="30" t="str" cm="1">
        <f t="array" ref="L14">_xlfn.IFS(S14="X","",T14="X",ERR監督コーチ未選択,V14="X",ERR選手未入力,W14=0,ERR選手区切,X14="X",ERRふりがな未入力,Y14=0,ERRふりがな区切,Z14="X",ERR審判資格,AB14="X",ERR登録番号,AC14&amp;AD14="XX",ERR登録番号,TRUE,"OK")</f>
        <v/>
      </c>
      <c r="M14" s="30" t="str">
        <f t="shared" si="16"/>
        <v/>
      </c>
      <c r="N14" s="30" t="str">
        <f t="shared" si="17"/>
        <v/>
      </c>
      <c r="O14" s="30" t="str">
        <f t="shared" si="18"/>
        <v/>
      </c>
      <c r="P14" s="30" t="str">
        <f t="shared" si="19"/>
        <v/>
      </c>
      <c r="Q14" s="30" t="str">
        <f t="shared" si="20"/>
        <v/>
      </c>
      <c r="S14" s="30" t="str">
        <f t="shared" si="21"/>
        <v>X</v>
      </c>
      <c r="T14" s="30" t="str">
        <f t="shared" si="22"/>
        <v>X</v>
      </c>
      <c r="V14" s="30" t="str">
        <f t="shared" si="23"/>
        <v>X</v>
      </c>
      <c r="W14" s="30">
        <f t="array" ref="W14">MAX(IFERROR(FIND(区切文字,N14),0))</f>
        <v>0</v>
      </c>
      <c r="X14" s="30" t="str">
        <f t="shared" si="24"/>
        <v>X</v>
      </c>
      <c r="Y14" s="30">
        <f t="array" ref="Y14">MAX(IFERROR(FIND(区切文字,O14),0))</f>
        <v>0</v>
      </c>
      <c r="Z14" s="30" t="str">
        <f t="shared" si="25"/>
        <v>X</v>
      </c>
      <c r="AB14" s="30" t="str">
        <f t="shared" si="26"/>
        <v>X</v>
      </c>
      <c r="AC14" s="30" t="str">
        <f t="shared" si="27"/>
        <v>X</v>
      </c>
      <c r="AD14" s="30" t="str">
        <f t="shared" si="28"/>
        <v>X</v>
      </c>
      <c r="AE14" s="30" t="str">
        <f t="shared" si="29"/>
        <v>X</v>
      </c>
      <c r="AF14" s="30" t="str">
        <f t="shared" si="30"/>
        <v>X</v>
      </c>
      <c r="AG14" s="30" t="str">
        <f t="shared" si="31"/>
        <v>X</v>
      </c>
      <c r="AH14" s="30" t="str">
        <f t="shared" si="32"/>
        <v>X</v>
      </c>
      <c r="AI14" s="30" t="str">
        <f t="shared" si="33"/>
        <v>X</v>
      </c>
    </row>
    <row r="15" spans="2:35" ht="25.5" customHeight="1" x14ac:dyDescent="0.2">
      <c r="B15" s="37">
        <v>13</v>
      </c>
      <c r="C15" s="48" t="str" cm="1">
        <f t="array" ref="C15">_xlfn.IFS(S15="X","",L15="OK","OK",TRUE,"NG")</f>
        <v/>
      </c>
      <c r="D15" s="27"/>
      <c r="E15" s="16"/>
      <c r="F15" s="16"/>
      <c r="G15" s="19"/>
      <c r="H15" s="52"/>
      <c r="J15" s="41" t="str">
        <f t="shared" si="15"/>
        <v/>
      </c>
      <c r="L15" s="30" t="str" cm="1">
        <f t="array" ref="L15">_xlfn.IFS(S15="X","",T15="X",ERR監督コーチ未選択,V15="X",ERR選手未入力,W15=0,ERR選手区切,X15="X",ERRふりがな未入力,Y15=0,ERRふりがな区切,Z15="X",ERR審判資格,AB15="X",ERR登録番号,AC15&amp;AD15="XX",ERR登録番号,TRUE,"OK")</f>
        <v/>
      </c>
      <c r="M15" s="30" t="str">
        <f t="shared" si="16"/>
        <v/>
      </c>
      <c r="N15" s="30" t="str">
        <f t="shared" si="17"/>
        <v/>
      </c>
      <c r="O15" s="30" t="str">
        <f t="shared" si="18"/>
        <v/>
      </c>
      <c r="P15" s="30" t="str">
        <f t="shared" si="19"/>
        <v/>
      </c>
      <c r="Q15" s="30" t="str">
        <f t="shared" si="20"/>
        <v/>
      </c>
      <c r="S15" s="30" t="str">
        <f t="shared" si="21"/>
        <v>X</v>
      </c>
      <c r="T15" s="30" t="str">
        <f t="shared" si="22"/>
        <v>X</v>
      </c>
      <c r="V15" s="30" t="str">
        <f t="shared" si="23"/>
        <v>X</v>
      </c>
      <c r="W15" s="30">
        <f t="array" ref="W15">MAX(IFERROR(FIND(区切文字,N15),0))</f>
        <v>0</v>
      </c>
      <c r="X15" s="30" t="str">
        <f t="shared" si="24"/>
        <v>X</v>
      </c>
      <c r="Y15" s="30">
        <f t="array" ref="Y15">MAX(IFERROR(FIND(区切文字,O15),0))</f>
        <v>0</v>
      </c>
      <c r="Z15" s="30" t="str">
        <f t="shared" si="25"/>
        <v>X</v>
      </c>
      <c r="AB15" s="30" t="str">
        <f t="shared" si="26"/>
        <v>X</v>
      </c>
      <c r="AC15" s="30" t="str">
        <f t="shared" si="27"/>
        <v>X</v>
      </c>
      <c r="AD15" s="30" t="str">
        <f t="shared" si="28"/>
        <v>X</v>
      </c>
      <c r="AE15" s="30" t="str">
        <f t="shared" si="29"/>
        <v>X</v>
      </c>
      <c r="AF15" s="30" t="str">
        <f t="shared" si="30"/>
        <v>X</v>
      </c>
      <c r="AG15" s="30" t="str">
        <f t="shared" si="31"/>
        <v>X</v>
      </c>
      <c r="AH15" s="30" t="str">
        <f t="shared" si="32"/>
        <v>X</v>
      </c>
      <c r="AI15" s="30" t="str">
        <f t="shared" si="33"/>
        <v>X</v>
      </c>
    </row>
    <row r="16" spans="2:35" ht="25.5" customHeight="1" x14ac:dyDescent="0.2">
      <c r="B16" s="37">
        <v>14</v>
      </c>
      <c r="C16" s="48" t="str" cm="1">
        <f t="array" ref="C16">_xlfn.IFS(S16="X","",L16="OK","OK",TRUE,"NG")</f>
        <v/>
      </c>
      <c r="D16" s="27"/>
      <c r="E16" s="16"/>
      <c r="F16" s="16"/>
      <c r="G16" s="19"/>
      <c r="H16" s="52"/>
      <c r="J16" s="41" t="str">
        <f t="shared" si="15"/>
        <v/>
      </c>
      <c r="L16" s="30" t="str" cm="1">
        <f t="array" ref="L16">_xlfn.IFS(S16="X","",T16="X",ERR監督コーチ未選択,V16="X",ERR選手未入力,W16=0,ERR選手区切,X16="X",ERRふりがな未入力,Y16=0,ERRふりがな区切,Z16="X",ERR審判資格,AB16="X",ERR登録番号,AC16&amp;AD16="XX",ERR登録番号,TRUE,"OK")</f>
        <v/>
      </c>
      <c r="M16" s="30" t="str">
        <f t="shared" si="16"/>
        <v/>
      </c>
      <c r="N16" s="30" t="str">
        <f t="shared" si="17"/>
        <v/>
      </c>
      <c r="O16" s="30" t="str">
        <f t="shared" si="18"/>
        <v/>
      </c>
      <c r="P16" s="30" t="str">
        <f t="shared" si="19"/>
        <v/>
      </c>
      <c r="Q16" s="30" t="str">
        <f t="shared" si="20"/>
        <v/>
      </c>
      <c r="S16" s="30" t="str">
        <f t="shared" si="21"/>
        <v>X</v>
      </c>
      <c r="T16" s="30" t="str">
        <f t="shared" si="22"/>
        <v>X</v>
      </c>
      <c r="V16" s="30" t="str">
        <f t="shared" si="23"/>
        <v>X</v>
      </c>
      <c r="W16" s="30">
        <f t="array" ref="W16">MAX(IFERROR(FIND(区切文字,N16),0))</f>
        <v>0</v>
      </c>
      <c r="X16" s="30" t="str">
        <f t="shared" si="24"/>
        <v>X</v>
      </c>
      <c r="Y16" s="30">
        <f t="array" ref="Y16">MAX(IFERROR(FIND(区切文字,O16),0))</f>
        <v>0</v>
      </c>
      <c r="Z16" s="30" t="str">
        <f t="shared" si="25"/>
        <v>X</v>
      </c>
      <c r="AB16" s="30" t="str">
        <f t="shared" si="26"/>
        <v>X</v>
      </c>
      <c r="AC16" s="30" t="str">
        <f t="shared" si="27"/>
        <v>X</v>
      </c>
      <c r="AD16" s="30" t="str">
        <f t="shared" si="28"/>
        <v>X</v>
      </c>
      <c r="AE16" s="30" t="str">
        <f t="shared" si="29"/>
        <v>X</v>
      </c>
      <c r="AF16" s="30" t="str">
        <f t="shared" si="30"/>
        <v>X</v>
      </c>
      <c r="AG16" s="30" t="str">
        <f t="shared" si="31"/>
        <v>X</v>
      </c>
      <c r="AH16" s="30" t="str">
        <f t="shared" si="32"/>
        <v>X</v>
      </c>
      <c r="AI16" s="30" t="str">
        <f t="shared" si="33"/>
        <v>X</v>
      </c>
    </row>
    <row r="17" spans="2:35" ht="25.5" customHeight="1" x14ac:dyDescent="0.2">
      <c r="B17" s="37">
        <v>15</v>
      </c>
      <c r="C17" s="48" t="str" cm="1">
        <f t="array" ref="C17">_xlfn.IFS(S17="X","",L17="OK","OK",TRUE,"NG")</f>
        <v/>
      </c>
      <c r="D17" s="27"/>
      <c r="E17" s="16"/>
      <c r="F17" s="16"/>
      <c r="G17" s="19"/>
      <c r="H17" s="52"/>
      <c r="J17" s="41" t="str">
        <f t="shared" si="15"/>
        <v/>
      </c>
      <c r="L17" s="30" t="str" cm="1">
        <f t="array" ref="L17">_xlfn.IFS(S17="X","",T17="X",ERR監督コーチ未選択,V17="X",ERR選手未入力,W17=0,ERR選手区切,X17="X",ERRふりがな未入力,Y17=0,ERRふりがな区切,Z17="X",ERR審判資格,AB17="X",ERR登録番号,AC17&amp;AD17="XX",ERR登録番号,TRUE,"OK")</f>
        <v/>
      </c>
      <c r="M17" s="30" t="str">
        <f t="shared" si="16"/>
        <v/>
      </c>
      <c r="N17" s="30" t="str">
        <f t="shared" si="17"/>
        <v/>
      </c>
      <c r="O17" s="30" t="str">
        <f t="shared" si="18"/>
        <v/>
      </c>
      <c r="P17" s="30" t="str">
        <f t="shared" si="19"/>
        <v/>
      </c>
      <c r="Q17" s="30" t="str">
        <f t="shared" si="20"/>
        <v/>
      </c>
      <c r="S17" s="30" t="str">
        <f t="shared" si="21"/>
        <v>X</v>
      </c>
      <c r="T17" s="30" t="str">
        <f t="shared" si="22"/>
        <v>X</v>
      </c>
      <c r="V17" s="30" t="str">
        <f t="shared" si="23"/>
        <v>X</v>
      </c>
      <c r="W17" s="30">
        <f t="array" ref="W17">MAX(IFERROR(FIND(区切文字,N17),0))</f>
        <v>0</v>
      </c>
      <c r="X17" s="30" t="str">
        <f t="shared" si="24"/>
        <v>X</v>
      </c>
      <c r="Y17" s="30">
        <f t="array" ref="Y17">MAX(IFERROR(FIND(区切文字,O17),0))</f>
        <v>0</v>
      </c>
      <c r="Z17" s="30" t="str">
        <f t="shared" si="25"/>
        <v>X</v>
      </c>
      <c r="AB17" s="30" t="str">
        <f t="shared" si="26"/>
        <v>X</v>
      </c>
      <c r="AC17" s="30" t="str">
        <f t="shared" si="27"/>
        <v>X</v>
      </c>
      <c r="AD17" s="30" t="str">
        <f t="shared" si="28"/>
        <v>X</v>
      </c>
      <c r="AE17" s="30" t="str">
        <f t="shared" si="29"/>
        <v>X</v>
      </c>
      <c r="AF17" s="30" t="str">
        <f t="shared" si="30"/>
        <v>X</v>
      </c>
      <c r="AG17" s="30" t="str">
        <f t="shared" si="31"/>
        <v>X</v>
      </c>
      <c r="AH17" s="30" t="str">
        <f t="shared" si="32"/>
        <v>X</v>
      </c>
      <c r="AI17" s="30" t="str">
        <f t="shared" si="33"/>
        <v>X</v>
      </c>
    </row>
    <row r="18" spans="2:35" ht="25.5" customHeight="1" x14ac:dyDescent="0.2">
      <c r="B18" s="37">
        <v>16</v>
      </c>
      <c r="C18" s="48" t="str" cm="1">
        <f t="array" ref="C18">_xlfn.IFS(S18="X","",L18="OK","OK",TRUE,"NG")</f>
        <v/>
      </c>
      <c r="D18" s="27"/>
      <c r="E18" s="16"/>
      <c r="F18" s="16"/>
      <c r="G18" s="19"/>
      <c r="H18" s="52"/>
      <c r="J18" s="41" t="str">
        <f t="shared" si="15"/>
        <v/>
      </c>
      <c r="L18" s="30" t="str" cm="1">
        <f t="array" ref="L18">_xlfn.IFS(S18="X","",T18="X",ERR監督コーチ未選択,V18="X",ERR選手未入力,W18=0,ERR選手区切,X18="X",ERRふりがな未入力,Y18=0,ERRふりがな区切,Z18="X",ERR審判資格,AB18="X",ERR登録番号,AC18&amp;AD18="XX",ERR登録番号,TRUE,"OK")</f>
        <v/>
      </c>
      <c r="M18" s="30" t="str">
        <f t="shared" si="16"/>
        <v/>
      </c>
      <c r="N18" s="30" t="str">
        <f t="shared" si="17"/>
        <v/>
      </c>
      <c r="O18" s="30" t="str">
        <f t="shared" si="18"/>
        <v/>
      </c>
      <c r="P18" s="30" t="str">
        <f t="shared" si="19"/>
        <v/>
      </c>
      <c r="Q18" s="30" t="str">
        <f t="shared" si="20"/>
        <v/>
      </c>
      <c r="S18" s="30" t="str">
        <f t="shared" si="21"/>
        <v>X</v>
      </c>
      <c r="T18" s="30" t="str">
        <f t="shared" si="22"/>
        <v>X</v>
      </c>
      <c r="V18" s="30" t="str">
        <f t="shared" si="23"/>
        <v>X</v>
      </c>
      <c r="W18" s="30">
        <f t="array" ref="W18">MAX(IFERROR(FIND(区切文字,N18),0))</f>
        <v>0</v>
      </c>
      <c r="X18" s="30" t="str">
        <f t="shared" si="24"/>
        <v>X</v>
      </c>
      <c r="Y18" s="30">
        <f t="array" ref="Y18">MAX(IFERROR(FIND(区切文字,O18),0))</f>
        <v>0</v>
      </c>
      <c r="Z18" s="30" t="str">
        <f t="shared" si="25"/>
        <v>X</v>
      </c>
      <c r="AB18" s="30" t="str">
        <f t="shared" si="26"/>
        <v>X</v>
      </c>
      <c r="AC18" s="30" t="str">
        <f t="shared" si="27"/>
        <v>X</v>
      </c>
      <c r="AD18" s="30" t="str">
        <f t="shared" si="28"/>
        <v>X</v>
      </c>
      <c r="AE18" s="30" t="str">
        <f t="shared" si="29"/>
        <v>X</v>
      </c>
      <c r="AF18" s="30" t="str">
        <f t="shared" si="30"/>
        <v>X</v>
      </c>
      <c r="AG18" s="30" t="str">
        <f t="shared" si="31"/>
        <v>X</v>
      </c>
      <c r="AH18" s="30" t="str">
        <f t="shared" si="32"/>
        <v>X</v>
      </c>
      <c r="AI18" s="30" t="str">
        <f t="shared" si="33"/>
        <v>X</v>
      </c>
    </row>
    <row r="19" spans="2:35" ht="25.5" customHeight="1" x14ac:dyDescent="0.2">
      <c r="B19" s="37">
        <v>17</v>
      </c>
      <c r="C19" s="48" t="str" cm="1">
        <f t="array" ref="C19">_xlfn.IFS(S19="X","",L19="OK","OK",TRUE,"NG")</f>
        <v/>
      </c>
      <c r="D19" s="27"/>
      <c r="E19" s="16"/>
      <c r="F19" s="16"/>
      <c r="G19" s="19"/>
      <c r="H19" s="52"/>
      <c r="J19" s="41" t="str">
        <f t="shared" si="15"/>
        <v/>
      </c>
      <c r="L19" s="30" t="str" cm="1">
        <f t="array" ref="L19">_xlfn.IFS(S19="X","",T19="X",ERR監督コーチ未選択,V19="X",ERR選手未入力,W19=0,ERR選手区切,X19="X",ERRふりがな未入力,Y19=0,ERRふりがな区切,Z19="X",ERR審判資格,AB19="X",ERR登録番号,AC19&amp;AD19="XX",ERR登録番号,TRUE,"OK")</f>
        <v/>
      </c>
      <c r="M19" s="30" t="str">
        <f t="shared" si="16"/>
        <v/>
      </c>
      <c r="N19" s="30" t="str">
        <f t="shared" si="17"/>
        <v/>
      </c>
      <c r="O19" s="30" t="str">
        <f t="shared" si="18"/>
        <v/>
      </c>
      <c r="P19" s="30" t="str">
        <f t="shared" si="19"/>
        <v/>
      </c>
      <c r="Q19" s="30" t="str">
        <f t="shared" si="20"/>
        <v/>
      </c>
      <c r="S19" s="30" t="str">
        <f t="shared" si="21"/>
        <v>X</v>
      </c>
      <c r="T19" s="30" t="str">
        <f t="shared" si="22"/>
        <v>X</v>
      </c>
      <c r="V19" s="30" t="str">
        <f t="shared" si="23"/>
        <v>X</v>
      </c>
      <c r="W19" s="30">
        <f t="array" ref="W19">MAX(IFERROR(FIND(区切文字,N19),0))</f>
        <v>0</v>
      </c>
      <c r="X19" s="30" t="str">
        <f t="shared" si="24"/>
        <v>X</v>
      </c>
      <c r="Y19" s="30">
        <f t="array" ref="Y19">MAX(IFERROR(FIND(区切文字,O19),0))</f>
        <v>0</v>
      </c>
      <c r="Z19" s="30" t="str">
        <f t="shared" si="25"/>
        <v>X</v>
      </c>
      <c r="AB19" s="30" t="str">
        <f t="shared" si="26"/>
        <v>X</v>
      </c>
      <c r="AC19" s="30" t="str">
        <f t="shared" si="27"/>
        <v>X</v>
      </c>
      <c r="AD19" s="30" t="str">
        <f t="shared" si="28"/>
        <v>X</v>
      </c>
      <c r="AE19" s="30" t="str">
        <f t="shared" si="29"/>
        <v>X</v>
      </c>
      <c r="AF19" s="30" t="str">
        <f t="shared" si="30"/>
        <v>X</v>
      </c>
      <c r="AG19" s="30" t="str">
        <f t="shared" si="31"/>
        <v>X</v>
      </c>
      <c r="AH19" s="30" t="str">
        <f t="shared" si="32"/>
        <v>X</v>
      </c>
      <c r="AI19" s="30" t="str">
        <f t="shared" si="33"/>
        <v>X</v>
      </c>
    </row>
    <row r="20" spans="2:35" ht="25.5" customHeight="1" x14ac:dyDescent="0.2">
      <c r="B20" s="37">
        <v>18</v>
      </c>
      <c r="C20" s="48" t="str" cm="1">
        <f t="array" ref="C20">_xlfn.IFS(S20="X","",L20="OK","OK",TRUE,"NG")</f>
        <v/>
      </c>
      <c r="D20" s="27"/>
      <c r="E20" s="16"/>
      <c r="F20" s="16"/>
      <c r="G20" s="19"/>
      <c r="H20" s="52"/>
      <c r="J20" s="41" t="str">
        <f t="shared" si="15"/>
        <v/>
      </c>
      <c r="L20" s="30" t="str" cm="1">
        <f t="array" ref="L20">_xlfn.IFS(S20="X","",T20="X",ERR監督コーチ未選択,V20="X",ERR選手未入力,W20=0,ERR選手区切,X20="X",ERRふりがな未入力,Y20=0,ERRふりがな区切,Z20="X",ERR審判資格,AB20="X",ERR登録番号,AC20&amp;AD20="XX",ERR登録番号,TRUE,"OK")</f>
        <v/>
      </c>
      <c r="M20" s="30" t="str">
        <f t="shared" si="16"/>
        <v/>
      </c>
      <c r="N20" s="30" t="str">
        <f t="shared" si="17"/>
        <v/>
      </c>
      <c r="O20" s="30" t="str">
        <f t="shared" si="18"/>
        <v/>
      </c>
      <c r="P20" s="30" t="str">
        <f t="shared" si="19"/>
        <v/>
      </c>
      <c r="Q20" s="30" t="str">
        <f t="shared" si="20"/>
        <v/>
      </c>
      <c r="S20" s="30" t="str">
        <f t="shared" si="21"/>
        <v>X</v>
      </c>
      <c r="T20" s="30" t="str">
        <f t="shared" si="22"/>
        <v>X</v>
      </c>
      <c r="V20" s="30" t="str">
        <f t="shared" si="23"/>
        <v>X</v>
      </c>
      <c r="W20" s="30">
        <f t="array" ref="W20">MAX(IFERROR(FIND(区切文字,N20),0))</f>
        <v>0</v>
      </c>
      <c r="X20" s="30" t="str">
        <f t="shared" si="24"/>
        <v>X</v>
      </c>
      <c r="Y20" s="30">
        <f t="array" ref="Y20">MAX(IFERROR(FIND(区切文字,O20),0))</f>
        <v>0</v>
      </c>
      <c r="Z20" s="30" t="str">
        <f t="shared" si="25"/>
        <v>X</v>
      </c>
      <c r="AB20" s="30" t="str">
        <f t="shared" si="26"/>
        <v>X</v>
      </c>
      <c r="AC20" s="30" t="str">
        <f t="shared" si="27"/>
        <v>X</v>
      </c>
      <c r="AD20" s="30" t="str">
        <f t="shared" si="28"/>
        <v>X</v>
      </c>
      <c r="AE20" s="30" t="str">
        <f t="shared" si="29"/>
        <v>X</v>
      </c>
      <c r="AF20" s="30" t="str">
        <f t="shared" si="30"/>
        <v>X</v>
      </c>
      <c r="AG20" s="30" t="str">
        <f t="shared" si="31"/>
        <v>X</v>
      </c>
      <c r="AH20" s="30" t="str">
        <f t="shared" si="32"/>
        <v>X</v>
      </c>
      <c r="AI20" s="30" t="str">
        <f t="shared" si="33"/>
        <v>X</v>
      </c>
    </row>
    <row r="21" spans="2:35" ht="25.5" customHeight="1" x14ac:dyDescent="0.2">
      <c r="B21" s="37">
        <v>19</v>
      </c>
      <c r="C21" s="48" t="str" cm="1">
        <f t="array" ref="C21">_xlfn.IFS(S21="X","",L21="OK","OK",TRUE,"NG")</f>
        <v/>
      </c>
      <c r="D21" s="27"/>
      <c r="E21" s="16"/>
      <c r="F21" s="16"/>
      <c r="G21" s="19"/>
      <c r="H21" s="52"/>
      <c r="J21" s="41" t="str">
        <f t="shared" si="15"/>
        <v/>
      </c>
      <c r="L21" s="30" t="str" cm="1">
        <f t="array" ref="L21">_xlfn.IFS(S21="X","",T21="X",ERR監督コーチ未選択,V21="X",ERR選手未入力,W21=0,ERR選手区切,X21="X",ERRふりがな未入力,Y21=0,ERRふりがな区切,Z21="X",ERR審判資格,AB21="X",ERR登録番号,AC21&amp;AD21="XX",ERR登録番号,TRUE,"OK")</f>
        <v/>
      </c>
      <c r="M21" s="30" t="str">
        <f t="shared" si="16"/>
        <v/>
      </c>
      <c r="N21" s="30" t="str">
        <f t="shared" si="17"/>
        <v/>
      </c>
      <c r="O21" s="30" t="str">
        <f t="shared" si="18"/>
        <v/>
      </c>
      <c r="P21" s="30" t="str">
        <f t="shared" si="19"/>
        <v/>
      </c>
      <c r="Q21" s="30" t="str">
        <f t="shared" si="20"/>
        <v/>
      </c>
      <c r="S21" s="30" t="str">
        <f t="shared" si="21"/>
        <v>X</v>
      </c>
      <c r="T21" s="30" t="str">
        <f t="shared" si="22"/>
        <v>X</v>
      </c>
      <c r="V21" s="30" t="str">
        <f t="shared" si="23"/>
        <v>X</v>
      </c>
      <c r="W21" s="30">
        <f t="array" ref="W21">MAX(IFERROR(FIND(区切文字,N21),0))</f>
        <v>0</v>
      </c>
      <c r="X21" s="30" t="str">
        <f t="shared" si="24"/>
        <v>X</v>
      </c>
      <c r="Y21" s="30">
        <f t="array" ref="Y21">MAX(IFERROR(FIND(区切文字,O21),0))</f>
        <v>0</v>
      </c>
      <c r="Z21" s="30" t="str">
        <f t="shared" si="25"/>
        <v>X</v>
      </c>
      <c r="AB21" s="30" t="str">
        <f t="shared" si="26"/>
        <v>X</v>
      </c>
      <c r="AC21" s="30" t="str">
        <f t="shared" si="27"/>
        <v>X</v>
      </c>
      <c r="AD21" s="30" t="str">
        <f t="shared" si="28"/>
        <v>X</v>
      </c>
      <c r="AE21" s="30" t="str">
        <f t="shared" si="29"/>
        <v>X</v>
      </c>
      <c r="AF21" s="30" t="str">
        <f t="shared" si="30"/>
        <v>X</v>
      </c>
      <c r="AG21" s="30" t="str">
        <f t="shared" si="31"/>
        <v>X</v>
      </c>
      <c r="AH21" s="30" t="str">
        <f t="shared" si="32"/>
        <v>X</v>
      </c>
      <c r="AI21" s="30" t="str">
        <f t="shared" si="33"/>
        <v>X</v>
      </c>
    </row>
    <row r="22" spans="2:35" ht="25.5" customHeight="1" x14ac:dyDescent="0.2">
      <c r="B22" s="37">
        <v>20</v>
      </c>
      <c r="C22" s="48" t="str" cm="1">
        <f t="array" ref="C22">_xlfn.IFS(S22="X","",L22="OK","OK",TRUE,"NG")</f>
        <v/>
      </c>
      <c r="D22" s="27"/>
      <c r="E22" s="16"/>
      <c r="F22" s="16"/>
      <c r="G22" s="19"/>
      <c r="H22" s="52"/>
      <c r="J22" s="41" t="str">
        <f t="shared" si="15"/>
        <v/>
      </c>
      <c r="L22" s="30" t="str" cm="1">
        <f t="array" ref="L22">_xlfn.IFS(S22="X","",T22="X",ERR監督コーチ未選択,V22="X",ERR選手未入力,W22=0,ERR選手区切,X22="X",ERRふりがな未入力,Y22=0,ERRふりがな区切,Z22="X",ERR審判資格,AB22="X",ERR登録番号,AC22&amp;AD22="XX",ERR登録番号,TRUE,"OK")</f>
        <v/>
      </c>
      <c r="M22" s="30" t="str">
        <f t="shared" si="16"/>
        <v/>
      </c>
      <c r="N22" s="30" t="str">
        <f t="shared" si="17"/>
        <v/>
      </c>
      <c r="O22" s="30" t="str">
        <f t="shared" si="18"/>
        <v/>
      </c>
      <c r="P22" s="30" t="str">
        <f t="shared" si="19"/>
        <v/>
      </c>
      <c r="Q22" s="30" t="str">
        <f t="shared" si="20"/>
        <v/>
      </c>
      <c r="S22" s="30" t="str">
        <f t="shared" si="21"/>
        <v>X</v>
      </c>
      <c r="T22" s="30" t="str">
        <f t="shared" si="22"/>
        <v>X</v>
      </c>
      <c r="V22" s="30" t="str">
        <f t="shared" si="23"/>
        <v>X</v>
      </c>
      <c r="W22" s="30">
        <f t="array" ref="W22">MAX(IFERROR(FIND(区切文字,N22),0))</f>
        <v>0</v>
      </c>
      <c r="X22" s="30" t="str">
        <f t="shared" si="24"/>
        <v>X</v>
      </c>
      <c r="Y22" s="30">
        <f t="array" ref="Y22">MAX(IFERROR(FIND(区切文字,O22),0))</f>
        <v>0</v>
      </c>
      <c r="Z22" s="30" t="str">
        <f t="shared" si="25"/>
        <v>X</v>
      </c>
      <c r="AB22" s="30" t="str">
        <f t="shared" si="26"/>
        <v>X</v>
      </c>
      <c r="AC22" s="30" t="str">
        <f t="shared" si="27"/>
        <v>X</v>
      </c>
      <c r="AD22" s="30" t="str">
        <f t="shared" si="28"/>
        <v>X</v>
      </c>
      <c r="AE22" s="30" t="str">
        <f t="shared" si="29"/>
        <v>X</v>
      </c>
      <c r="AF22" s="30" t="str">
        <f t="shared" si="30"/>
        <v>X</v>
      </c>
      <c r="AG22" s="30" t="str">
        <f t="shared" si="31"/>
        <v>X</v>
      </c>
      <c r="AH22" s="30" t="str">
        <f t="shared" si="32"/>
        <v>X</v>
      </c>
      <c r="AI22" s="30" t="str">
        <f t="shared" si="33"/>
        <v>X</v>
      </c>
    </row>
    <row r="23" spans="2:35" ht="25.5" customHeight="1" x14ac:dyDescent="0.2">
      <c r="B23" s="37">
        <v>21</v>
      </c>
      <c r="C23" s="48" t="str" cm="1">
        <f t="array" ref="C23">_xlfn.IFS(S23="X","",L23="OK","OK",TRUE,"NG")</f>
        <v/>
      </c>
      <c r="D23" s="27"/>
      <c r="E23" s="16"/>
      <c r="F23" s="16"/>
      <c r="G23" s="19"/>
      <c r="H23" s="52"/>
      <c r="J23" s="41" t="str">
        <f t="shared" si="15"/>
        <v/>
      </c>
      <c r="L23" s="30" t="str" cm="1">
        <f t="array" ref="L23">_xlfn.IFS(S23="X","",T23="X",ERR監督コーチ未選択,V23="X",ERR選手未入力,W23=0,ERR選手区切,X23="X",ERRふりがな未入力,Y23=0,ERRふりがな区切,Z23="X",ERR審判資格,AB23="X",ERR登録番号,AC23&amp;AD23="XX",ERR登録番号,TRUE,"OK")</f>
        <v/>
      </c>
      <c r="M23" s="30" t="str">
        <f t="shared" si="16"/>
        <v/>
      </c>
      <c r="N23" s="30" t="str">
        <f t="shared" si="17"/>
        <v/>
      </c>
      <c r="O23" s="30" t="str">
        <f t="shared" si="18"/>
        <v/>
      </c>
      <c r="P23" s="30" t="str">
        <f t="shared" si="19"/>
        <v/>
      </c>
      <c r="Q23" s="30" t="str">
        <f t="shared" si="20"/>
        <v/>
      </c>
      <c r="S23" s="30" t="str">
        <f t="shared" si="21"/>
        <v>X</v>
      </c>
      <c r="T23" s="30" t="str">
        <f t="shared" si="22"/>
        <v>X</v>
      </c>
      <c r="V23" s="30" t="str">
        <f t="shared" si="23"/>
        <v>X</v>
      </c>
      <c r="W23" s="30">
        <f t="array" ref="W23">MAX(IFERROR(FIND(区切文字,N23),0))</f>
        <v>0</v>
      </c>
      <c r="X23" s="30" t="str">
        <f t="shared" si="24"/>
        <v>X</v>
      </c>
      <c r="Y23" s="30">
        <f t="array" ref="Y23">MAX(IFERROR(FIND(区切文字,O23),0))</f>
        <v>0</v>
      </c>
      <c r="Z23" s="30" t="str">
        <f t="shared" si="25"/>
        <v>X</v>
      </c>
      <c r="AB23" s="30" t="str">
        <f t="shared" si="26"/>
        <v>X</v>
      </c>
      <c r="AC23" s="30" t="str">
        <f t="shared" si="27"/>
        <v>X</v>
      </c>
      <c r="AD23" s="30" t="str">
        <f t="shared" si="28"/>
        <v>X</v>
      </c>
      <c r="AE23" s="30" t="str">
        <f t="shared" si="29"/>
        <v>X</v>
      </c>
      <c r="AF23" s="30" t="str">
        <f t="shared" si="30"/>
        <v>X</v>
      </c>
      <c r="AG23" s="30" t="str">
        <f t="shared" si="31"/>
        <v>X</v>
      </c>
      <c r="AH23" s="30" t="str">
        <f t="shared" si="32"/>
        <v>X</v>
      </c>
      <c r="AI23" s="30" t="str">
        <f t="shared" si="33"/>
        <v>X</v>
      </c>
    </row>
    <row r="24" spans="2:35" ht="25.5" customHeight="1" x14ac:dyDescent="0.2">
      <c r="B24" s="37">
        <v>22</v>
      </c>
      <c r="C24" s="48" t="str" cm="1">
        <f t="array" ref="C24">_xlfn.IFS(S24="X","",L24="OK","OK",TRUE,"NG")</f>
        <v/>
      </c>
      <c r="D24" s="27"/>
      <c r="E24" s="16"/>
      <c r="F24" s="16"/>
      <c r="G24" s="19"/>
      <c r="H24" s="52"/>
      <c r="J24" s="41" t="str">
        <f t="shared" si="15"/>
        <v/>
      </c>
      <c r="L24" s="30" t="str" cm="1">
        <f t="array" ref="L24">_xlfn.IFS(S24="X","",T24="X",ERR監督コーチ未選択,V24="X",ERR選手未入力,W24=0,ERR選手区切,X24="X",ERRふりがな未入力,Y24=0,ERRふりがな区切,Z24="X",ERR審判資格,AB24="X",ERR登録番号,AC24&amp;AD24="XX",ERR登録番号,TRUE,"OK")</f>
        <v/>
      </c>
      <c r="M24" s="30" t="str">
        <f t="shared" si="16"/>
        <v/>
      </c>
      <c r="N24" s="30" t="str">
        <f t="shared" si="17"/>
        <v/>
      </c>
      <c r="O24" s="30" t="str">
        <f t="shared" si="18"/>
        <v/>
      </c>
      <c r="P24" s="30" t="str">
        <f t="shared" si="19"/>
        <v/>
      </c>
      <c r="Q24" s="30" t="str">
        <f t="shared" si="20"/>
        <v/>
      </c>
      <c r="S24" s="30" t="str">
        <f t="shared" si="21"/>
        <v>X</v>
      </c>
      <c r="T24" s="30" t="str">
        <f t="shared" si="22"/>
        <v>X</v>
      </c>
      <c r="V24" s="30" t="str">
        <f t="shared" si="23"/>
        <v>X</v>
      </c>
      <c r="W24" s="30">
        <f t="array" ref="W24">MAX(IFERROR(FIND(区切文字,N24),0))</f>
        <v>0</v>
      </c>
      <c r="X24" s="30" t="str">
        <f t="shared" si="24"/>
        <v>X</v>
      </c>
      <c r="Y24" s="30">
        <f t="array" ref="Y24">MAX(IFERROR(FIND(区切文字,O24),0))</f>
        <v>0</v>
      </c>
      <c r="Z24" s="30" t="str">
        <f t="shared" si="25"/>
        <v>X</v>
      </c>
      <c r="AB24" s="30" t="str">
        <f t="shared" si="26"/>
        <v>X</v>
      </c>
      <c r="AC24" s="30" t="str">
        <f t="shared" si="27"/>
        <v>X</v>
      </c>
      <c r="AD24" s="30" t="str">
        <f t="shared" si="28"/>
        <v>X</v>
      </c>
      <c r="AE24" s="30" t="str">
        <f t="shared" si="29"/>
        <v>X</v>
      </c>
      <c r="AF24" s="30" t="str">
        <f t="shared" si="30"/>
        <v>X</v>
      </c>
      <c r="AG24" s="30" t="str">
        <f t="shared" si="31"/>
        <v>X</v>
      </c>
      <c r="AH24" s="30" t="str">
        <f t="shared" si="32"/>
        <v>X</v>
      </c>
      <c r="AI24" s="30" t="str">
        <f t="shared" si="33"/>
        <v>X</v>
      </c>
    </row>
    <row r="25" spans="2:35" ht="25.5" customHeight="1" x14ac:dyDescent="0.2">
      <c r="B25" s="37">
        <v>23</v>
      </c>
      <c r="C25" s="48" t="str" cm="1">
        <f t="array" ref="C25">_xlfn.IFS(S25="X","",L25="OK","OK",TRUE,"NG")</f>
        <v/>
      </c>
      <c r="D25" s="27"/>
      <c r="E25" s="16"/>
      <c r="F25" s="16"/>
      <c r="G25" s="19"/>
      <c r="H25" s="52"/>
      <c r="J25" s="41" t="str">
        <f t="shared" si="15"/>
        <v/>
      </c>
      <c r="L25" s="30" t="str" cm="1">
        <f t="array" ref="L25">_xlfn.IFS(S25="X","",T25="X",ERR監督コーチ未選択,V25="X",ERR選手未入力,W25=0,ERR選手区切,X25="X",ERRふりがな未入力,Y25=0,ERRふりがな区切,Z25="X",ERR審判資格,AB25="X",ERR登録番号,AC25&amp;AD25="XX",ERR登録番号,TRUE,"OK")</f>
        <v/>
      </c>
      <c r="M25" s="30" t="str">
        <f t="shared" si="16"/>
        <v/>
      </c>
      <c r="N25" s="30" t="str">
        <f t="shared" si="17"/>
        <v/>
      </c>
      <c r="O25" s="30" t="str">
        <f t="shared" si="18"/>
        <v/>
      </c>
      <c r="P25" s="30" t="str">
        <f t="shared" si="19"/>
        <v/>
      </c>
      <c r="Q25" s="30" t="str">
        <f t="shared" si="20"/>
        <v/>
      </c>
      <c r="S25" s="30" t="str">
        <f t="shared" si="21"/>
        <v>X</v>
      </c>
      <c r="T25" s="30" t="str">
        <f t="shared" si="22"/>
        <v>X</v>
      </c>
      <c r="V25" s="30" t="str">
        <f t="shared" si="23"/>
        <v>X</v>
      </c>
      <c r="W25" s="30">
        <f t="array" ref="W25">MAX(IFERROR(FIND(区切文字,N25),0))</f>
        <v>0</v>
      </c>
      <c r="X25" s="30" t="str">
        <f t="shared" si="24"/>
        <v>X</v>
      </c>
      <c r="Y25" s="30">
        <f t="array" ref="Y25">MAX(IFERROR(FIND(区切文字,O25),0))</f>
        <v>0</v>
      </c>
      <c r="Z25" s="30" t="str">
        <f t="shared" si="25"/>
        <v>X</v>
      </c>
      <c r="AB25" s="30" t="str">
        <f t="shared" si="26"/>
        <v>X</v>
      </c>
      <c r="AC25" s="30" t="str">
        <f t="shared" si="27"/>
        <v>X</v>
      </c>
      <c r="AD25" s="30" t="str">
        <f t="shared" si="28"/>
        <v>X</v>
      </c>
      <c r="AE25" s="30" t="str">
        <f t="shared" si="29"/>
        <v>X</v>
      </c>
      <c r="AF25" s="30" t="str">
        <f t="shared" si="30"/>
        <v>X</v>
      </c>
      <c r="AG25" s="30" t="str">
        <f t="shared" si="31"/>
        <v>X</v>
      </c>
      <c r="AH25" s="30" t="str">
        <f t="shared" si="32"/>
        <v>X</v>
      </c>
      <c r="AI25" s="30" t="str">
        <f t="shared" si="33"/>
        <v>X</v>
      </c>
    </row>
    <row r="26" spans="2:35" ht="25.5" customHeight="1" x14ac:dyDescent="0.2">
      <c r="B26" s="37">
        <v>24</v>
      </c>
      <c r="C26" s="48" t="str" cm="1">
        <f t="array" ref="C26">_xlfn.IFS(S26="X","",L26="OK","OK",TRUE,"NG")</f>
        <v/>
      </c>
      <c r="D26" s="27"/>
      <c r="E26" s="16"/>
      <c r="F26" s="16"/>
      <c r="G26" s="19"/>
      <c r="H26" s="52"/>
      <c r="J26" s="41" t="str">
        <f t="shared" si="15"/>
        <v/>
      </c>
      <c r="L26" s="30" t="str" cm="1">
        <f t="array" ref="L26">_xlfn.IFS(S26="X","",T26="X",ERR監督コーチ未選択,V26="X",ERR選手未入力,W26=0,ERR選手区切,X26="X",ERRふりがな未入力,Y26=0,ERRふりがな区切,Z26="X",ERR審判資格,AB26="X",ERR登録番号,AC26&amp;AD26="XX",ERR登録番号,TRUE,"OK")</f>
        <v/>
      </c>
      <c r="M26" s="30" t="str">
        <f t="shared" si="16"/>
        <v/>
      </c>
      <c r="N26" s="30" t="str">
        <f t="shared" si="17"/>
        <v/>
      </c>
      <c r="O26" s="30" t="str">
        <f t="shared" si="18"/>
        <v/>
      </c>
      <c r="P26" s="30" t="str">
        <f t="shared" si="19"/>
        <v/>
      </c>
      <c r="Q26" s="30" t="str">
        <f t="shared" si="20"/>
        <v/>
      </c>
      <c r="S26" s="30" t="str">
        <f t="shared" si="21"/>
        <v>X</v>
      </c>
      <c r="T26" s="30" t="str">
        <f t="shared" si="22"/>
        <v>X</v>
      </c>
      <c r="V26" s="30" t="str">
        <f t="shared" si="23"/>
        <v>X</v>
      </c>
      <c r="W26" s="30">
        <f t="array" ref="W26">MAX(IFERROR(FIND(区切文字,N26),0))</f>
        <v>0</v>
      </c>
      <c r="X26" s="30" t="str">
        <f t="shared" si="24"/>
        <v>X</v>
      </c>
      <c r="Y26" s="30">
        <f t="array" ref="Y26">MAX(IFERROR(FIND(区切文字,O26),0))</f>
        <v>0</v>
      </c>
      <c r="Z26" s="30" t="str">
        <f t="shared" si="25"/>
        <v>X</v>
      </c>
      <c r="AB26" s="30" t="str">
        <f t="shared" si="26"/>
        <v>X</v>
      </c>
      <c r="AC26" s="30" t="str">
        <f t="shared" si="27"/>
        <v>X</v>
      </c>
      <c r="AD26" s="30" t="str">
        <f t="shared" si="28"/>
        <v>X</v>
      </c>
      <c r="AE26" s="30" t="str">
        <f t="shared" si="29"/>
        <v>X</v>
      </c>
      <c r="AF26" s="30" t="str">
        <f t="shared" si="30"/>
        <v>X</v>
      </c>
      <c r="AG26" s="30" t="str">
        <f t="shared" si="31"/>
        <v>X</v>
      </c>
      <c r="AH26" s="30" t="str">
        <f t="shared" si="32"/>
        <v>X</v>
      </c>
      <c r="AI26" s="30" t="str">
        <f t="shared" si="33"/>
        <v>X</v>
      </c>
    </row>
    <row r="27" spans="2:35" ht="25.5" customHeight="1" x14ac:dyDescent="0.2">
      <c r="B27" s="37">
        <v>25</v>
      </c>
      <c r="C27" s="48" t="str" cm="1">
        <f t="array" ref="C27">_xlfn.IFS(S27="X","",L27="OK","OK",TRUE,"NG")</f>
        <v/>
      </c>
      <c r="D27" s="27"/>
      <c r="E27" s="16"/>
      <c r="F27" s="16"/>
      <c r="G27" s="19"/>
      <c r="H27" s="52"/>
      <c r="J27" s="41" t="str">
        <f t="shared" si="15"/>
        <v/>
      </c>
      <c r="L27" s="30" t="str" cm="1">
        <f t="array" ref="L27">_xlfn.IFS(S27="X","",T27="X",ERR監督コーチ未選択,V27="X",ERR選手未入力,W27=0,ERR選手区切,X27="X",ERRふりがな未入力,Y27=0,ERRふりがな区切,Z27="X",ERR審判資格,AB27="X",ERR登録番号,AC27&amp;AD27="XX",ERR登録番号,TRUE,"OK")</f>
        <v/>
      </c>
      <c r="M27" s="30" t="str">
        <f t="shared" si="16"/>
        <v/>
      </c>
      <c r="N27" s="30" t="str">
        <f t="shared" si="17"/>
        <v/>
      </c>
      <c r="O27" s="30" t="str">
        <f t="shared" si="18"/>
        <v/>
      </c>
      <c r="P27" s="30" t="str">
        <f t="shared" si="19"/>
        <v/>
      </c>
      <c r="Q27" s="30" t="str">
        <f t="shared" si="20"/>
        <v/>
      </c>
      <c r="S27" s="30" t="str">
        <f t="shared" si="21"/>
        <v>X</v>
      </c>
      <c r="T27" s="30" t="str">
        <f t="shared" si="22"/>
        <v>X</v>
      </c>
      <c r="V27" s="30" t="str">
        <f t="shared" si="23"/>
        <v>X</v>
      </c>
      <c r="W27" s="30">
        <f t="array" ref="W27">MAX(IFERROR(FIND(区切文字,N27),0))</f>
        <v>0</v>
      </c>
      <c r="X27" s="30" t="str">
        <f t="shared" si="24"/>
        <v>X</v>
      </c>
      <c r="Y27" s="30">
        <f t="array" ref="Y27">MAX(IFERROR(FIND(区切文字,O27),0))</f>
        <v>0</v>
      </c>
      <c r="Z27" s="30" t="str">
        <f t="shared" si="25"/>
        <v>X</v>
      </c>
      <c r="AB27" s="30" t="str">
        <f t="shared" si="26"/>
        <v>X</v>
      </c>
      <c r="AC27" s="30" t="str">
        <f t="shared" si="27"/>
        <v>X</v>
      </c>
      <c r="AD27" s="30" t="str">
        <f t="shared" si="28"/>
        <v>X</v>
      </c>
      <c r="AE27" s="30" t="str">
        <f t="shared" si="29"/>
        <v>X</v>
      </c>
      <c r="AF27" s="30" t="str">
        <f t="shared" si="30"/>
        <v>X</v>
      </c>
      <c r="AG27" s="30" t="str">
        <f t="shared" si="31"/>
        <v>X</v>
      </c>
      <c r="AH27" s="30" t="str">
        <f t="shared" si="32"/>
        <v>X</v>
      </c>
      <c r="AI27" s="30" t="str">
        <f t="shared" si="33"/>
        <v>X</v>
      </c>
    </row>
    <row r="28" spans="2:35" ht="25.5" customHeight="1" x14ac:dyDescent="0.2">
      <c r="B28" s="37">
        <v>26</v>
      </c>
      <c r="C28" s="48" t="str" cm="1">
        <f t="array" ref="C28">_xlfn.IFS(S28="X","",L28="OK","OK",TRUE,"NG")</f>
        <v/>
      </c>
      <c r="D28" s="27"/>
      <c r="E28" s="16"/>
      <c r="F28" s="16"/>
      <c r="G28" s="19"/>
      <c r="H28" s="52"/>
      <c r="J28" s="41" t="str">
        <f t="shared" si="15"/>
        <v/>
      </c>
      <c r="L28" s="30" t="str" cm="1">
        <f t="array" ref="L28">_xlfn.IFS(S28="X","",T28="X",ERR監督コーチ未選択,V28="X",ERR選手未入力,W28=0,ERR選手区切,X28="X",ERRふりがな未入力,Y28=0,ERRふりがな区切,Z28="X",ERR審判資格,AB28="X",ERR登録番号,AC28&amp;AD28="XX",ERR登録番号,TRUE,"OK")</f>
        <v/>
      </c>
      <c r="M28" s="30" t="str">
        <f t="shared" si="16"/>
        <v/>
      </c>
      <c r="N28" s="30" t="str">
        <f t="shared" si="17"/>
        <v/>
      </c>
      <c r="O28" s="30" t="str">
        <f t="shared" si="18"/>
        <v/>
      </c>
      <c r="P28" s="30" t="str">
        <f t="shared" si="19"/>
        <v/>
      </c>
      <c r="Q28" s="30" t="str">
        <f t="shared" si="20"/>
        <v/>
      </c>
      <c r="S28" s="30" t="str">
        <f t="shared" si="21"/>
        <v>X</v>
      </c>
      <c r="T28" s="30" t="str">
        <f t="shared" si="22"/>
        <v>X</v>
      </c>
      <c r="V28" s="30" t="str">
        <f t="shared" si="23"/>
        <v>X</v>
      </c>
      <c r="W28" s="30">
        <f t="array" ref="W28">MAX(IFERROR(FIND(区切文字,N28),0))</f>
        <v>0</v>
      </c>
      <c r="X28" s="30" t="str">
        <f t="shared" si="24"/>
        <v>X</v>
      </c>
      <c r="Y28" s="30">
        <f t="array" ref="Y28">MAX(IFERROR(FIND(区切文字,O28),0))</f>
        <v>0</v>
      </c>
      <c r="Z28" s="30" t="str">
        <f t="shared" si="25"/>
        <v>X</v>
      </c>
      <c r="AB28" s="30" t="str">
        <f t="shared" si="26"/>
        <v>X</v>
      </c>
      <c r="AC28" s="30" t="str">
        <f t="shared" si="27"/>
        <v>X</v>
      </c>
      <c r="AD28" s="30" t="str">
        <f t="shared" si="28"/>
        <v>X</v>
      </c>
      <c r="AE28" s="30" t="str">
        <f t="shared" si="29"/>
        <v>X</v>
      </c>
      <c r="AF28" s="30" t="str">
        <f t="shared" si="30"/>
        <v>X</v>
      </c>
      <c r="AG28" s="30" t="str">
        <f t="shared" si="31"/>
        <v>X</v>
      </c>
      <c r="AH28" s="30" t="str">
        <f t="shared" si="32"/>
        <v>X</v>
      </c>
      <c r="AI28" s="30" t="str">
        <f t="shared" si="33"/>
        <v>X</v>
      </c>
    </row>
    <row r="29" spans="2:35" ht="25.5" customHeight="1" x14ac:dyDescent="0.2">
      <c r="B29" s="37">
        <v>27</v>
      </c>
      <c r="C29" s="48" t="str" cm="1">
        <f t="array" ref="C29">_xlfn.IFS(S29="X","",L29="OK","OK",TRUE,"NG")</f>
        <v/>
      </c>
      <c r="D29" s="27"/>
      <c r="E29" s="16"/>
      <c r="F29" s="16"/>
      <c r="G29" s="19"/>
      <c r="H29" s="52"/>
      <c r="J29" s="41" t="str">
        <f t="shared" si="15"/>
        <v/>
      </c>
      <c r="L29" s="30" t="str" cm="1">
        <f t="array" ref="L29">_xlfn.IFS(S29="X","",T29="X",ERR監督コーチ未選択,V29="X",ERR選手未入力,W29=0,ERR選手区切,X29="X",ERRふりがな未入力,Y29=0,ERRふりがな区切,Z29="X",ERR審判資格,AB29="X",ERR登録番号,AC29&amp;AD29="XX",ERR登録番号,TRUE,"OK")</f>
        <v/>
      </c>
      <c r="M29" s="30" t="str">
        <f t="shared" si="16"/>
        <v/>
      </c>
      <c r="N29" s="30" t="str">
        <f t="shared" si="17"/>
        <v/>
      </c>
      <c r="O29" s="30" t="str">
        <f t="shared" si="18"/>
        <v/>
      </c>
      <c r="P29" s="30" t="str">
        <f t="shared" si="19"/>
        <v/>
      </c>
      <c r="Q29" s="30" t="str">
        <f t="shared" si="20"/>
        <v/>
      </c>
      <c r="S29" s="30" t="str">
        <f t="shared" si="21"/>
        <v>X</v>
      </c>
      <c r="T29" s="30" t="str">
        <f t="shared" si="22"/>
        <v>X</v>
      </c>
      <c r="V29" s="30" t="str">
        <f t="shared" si="23"/>
        <v>X</v>
      </c>
      <c r="W29" s="30">
        <f t="array" ref="W29">MAX(IFERROR(FIND(区切文字,N29),0))</f>
        <v>0</v>
      </c>
      <c r="X29" s="30" t="str">
        <f t="shared" si="24"/>
        <v>X</v>
      </c>
      <c r="Y29" s="30">
        <f t="array" ref="Y29">MAX(IFERROR(FIND(区切文字,O29),0))</f>
        <v>0</v>
      </c>
      <c r="Z29" s="30" t="str">
        <f t="shared" si="25"/>
        <v>X</v>
      </c>
      <c r="AB29" s="30" t="str">
        <f t="shared" si="26"/>
        <v>X</v>
      </c>
      <c r="AC29" s="30" t="str">
        <f t="shared" si="27"/>
        <v>X</v>
      </c>
      <c r="AD29" s="30" t="str">
        <f t="shared" si="28"/>
        <v>X</v>
      </c>
      <c r="AE29" s="30" t="str">
        <f t="shared" si="29"/>
        <v>X</v>
      </c>
      <c r="AF29" s="30" t="str">
        <f t="shared" si="30"/>
        <v>X</v>
      </c>
      <c r="AG29" s="30" t="str">
        <f t="shared" si="31"/>
        <v>X</v>
      </c>
      <c r="AH29" s="30" t="str">
        <f t="shared" si="32"/>
        <v>X</v>
      </c>
      <c r="AI29" s="30" t="str">
        <f t="shared" si="33"/>
        <v>X</v>
      </c>
    </row>
    <row r="30" spans="2:35" ht="25.5" customHeight="1" x14ac:dyDescent="0.2">
      <c r="B30" s="37">
        <v>28</v>
      </c>
      <c r="C30" s="48" t="str" cm="1">
        <f t="array" ref="C30">_xlfn.IFS(S30="X","",L30="OK","OK",TRUE,"NG")</f>
        <v/>
      </c>
      <c r="D30" s="27"/>
      <c r="E30" s="16"/>
      <c r="F30" s="16"/>
      <c r="G30" s="19"/>
      <c r="H30" s="52"/>
      <c r="J30" s="41" t="str">
        <f t="shared" si="15"/>
        <v/>
      </c>
      <c r="L30" s="30" t="str" cm="1">
        <f t="array" ref="L30">_xlfn.IFS(S30="X","",T30="X",ERR監督コーチ未選択,V30="X",ERR選手未入力,W30=0,ERR選手区切,X30="X",ERRふりがな未入力,Y30=0,ERRふりがな区切,Z30="X",ERR審判資格,AB30="X",ERR登録番号,AC30&amp;AD30="XX",ERR登録番号,TRUE,"OK")</f>
        <v/>
      </c>
      <c r="M30" s="30" t="str">
        <f t="shared" si="16"/>
        <v/>
      </c>
      <c r="N30" s="30" t="str">
        <f t="shared" si="17"/>
        <v/>
      </c>
      <c r="O30" s="30" t="str">
        <f t="shared" si="18"/>
        <v/>
      </c>
      <c r="P30" s="30" t="str">
        <f t="shared" si="19"/>
        <v/>
      </c>
      <c r="Q30" s="30" t="str">
        <f t="shared" si="20"/>
        <v/>
      </c>
      <c r="S30" s="30" t="str">
        <f t="shared" si="21"/>
        <v>X</v>
      </c>
      <c r="T30" s="30" t="str">
        <f t="shared" si="22"/>
        <v>X</v>
      </c>
      <c r="V30" s="30" t="str">
        <f t="shared" si="23"/>
        <v>X</v>
      </c>
      <c r="W30" s="30">
        <f t="array" ref="W30">MAX(IFERROR(FIND(区切文字,N30),0))</f>
        <v>0</v>
      </c>
      <c r="X30" s="30" t="str">
        <f t="shared" si="24"/>
        <v>X</v>
      </c>
      <c r="Y30" s="30">
        <f t="array" ref="Y30">MAX(IFERROR(FIND(区切文字,O30),0))</f>
        <v>0</v>
      </c>
      <c r="Z30" s="30" t="str">
        <f t="shared" si="25"/>
        <v>X</v>
      </c>
      <c r="AB30" s="30" t="str">
        <f t="shared" si="26"/>
        <v>X</v>
      </c>
      <c r="AC30" s="30" t="str">
        <f t="shared" si="27"/>
        <v>X</v>
      </c>
      <c r="AD30" s="30" t="str">
        <f t="shared" si="28"/>
        <v>X</v>
      </c>
      <c r="AE30" s="30" t="str">
        <f t="shared" si="29"/>
        <v>X</v>
      </c>
      <c r="AF30" s="30" t="str">
        <f t="shared" si="30"/>
        <v>X</v>
      </c>
      <c r="AG30" s="30" t="str">
        <f t="shared" si="31"/>
        <v>X</v>
      </c>
      <c r="AH30" s="30" t="str">
        <f t="shared" si="32"/>
        <v>X</v>
      </c>
      <c r="AI30" s="30" t="str">
        <f t="shared" si="33"/>
        <v>X</v>
      </c>
    </row>
    <row r="31" spans="2:35" ht="25.5" customHeight="1" x14ac:dyDescent="0.2">
      <c r="B31" s="37">
        <v>29</v>
      </c>
      <c r="C31" s="48" t="str" cm="1">
        <f t="array" ref="C31">_xlfn.IFS(S31="X","",L31="OK","OK",TRUE,"NG")</f>
        <v/>
      </c>
      <c r="D31" s="27"/>
      <c r="E31" s="16"/>
      <c r="F31" s="16"/>
      <c r="G31" s="19"/>
      <c r="H31" s="52"/>
      <c r="J31" s="41" t="str">
        <f t="shared" si="15"/>
        <v/>
      </c>
      <c r="L31" s="30" t="str" cm="1">
        <f t="array" ref="L31">_xlfn.IFS(S31="X","",T31="X",ERR監督コーチ未選択,V31="X",ERR選手未入力,W31=0,ERR選手区切,X31="X",ERRふりがな未入力,Y31=0,ERRふりがな区切,Z31="X",ERR審判資格,AB31="X",ERR登録番号,AC31&amp;AD31="XX",ERR登録番号,TRUE,"OK")</f>
        <v/>
      </c>
      <c r="M31" s="30" t="str">
        <f t="shared" si="16"/>
        <v/>
      </c>
      <c r="N31" s="30" t="str">
        <f t="shared" si="17"/>
        <v/>
      </c>
      <c r="O31" s="30" t="str">
        <f t="shared" si="18"/>
        <v/>
      </c>
      <c r="P31" s="30" t="str">
        <f t="shared" si="19"/>
        <v/>
      </c>
      <c r="Q31" s="30" t="str">
        <f t="shared" si="20"/>
        <v/>
      </c>
      <c r="S31" s="30" t="str">
        <f t="shared" si="21"/>
        <v>X</v>
      </c>
      <c r="T31" s="30" t="str">
        <f t="shared" si="22"/>
        <v>X</v>
      </c>
      <c r="V31" s="30" t="str">
        <f t="shared" si="23"/>
        <v>X</v>
      </c>
      <c r="W31" s="30">
        <f t="array" ref="W31">MAX(IFERROR(FIND(区切文字,N31),0))</f>
        <v>0</v>
      </c>
      <c r="X31" s="30" t="str">
        <f t="shared" si="24"/>
        <v>X</v>
      </c>
      <c r="Y31" s="30">
        <f t="array" ref="Y31">MAX(IFERROR(FIND(区切文字,O31),0))</f>
        <v>0</v>
      </c>
      <c r="Z31" s="30" t="str">
        <f t="shared" si="25"/>
        <v>X</v>
      </c>
      <c r="AB31" s="30" t="str">
        <f t="shared" si="26"/>
        <v>X</v>
      </c>
      <c r="AC31" s="30" t="str">
        <f t="shared" si="27"/>
        <v>X</v>
      </c>
      <c r="AD31" s="30" t="str">
        <f t="shared" si="28"/>
        <v>X</v>
      </c>
      <c r="AE31" s="30" t="str">
        <f t="shared" si="29"/>
        <v>X</v>
      </c>
      <c r="AF31" s="30" t="str">
        <f t="shared" si="30"/>
        <v>X</v>
      </c>
      <c r="AG31" s="30" t="str">
        <f t="shared" si="31"/>
        <v>X</v>
      </c>
      <c r="AH31" s="30" t="str">
        <f t="shared" si="32"/>
        <v>X</v>
      </c>
      <c r="AI31" s="30" t="str">
        <f t="shared" si="33"/>
        <v>X</v>
      </c>
    </row>
    <row r="32" spans="2:35" ht="25.5" customHeight="1" x14ac:dyDescent="0.2">
      <c r="B32" s="37">
        <v>30</v>
      </c>
      <c r="C32" s="48" t="str" cm="1">
        <f t="array" ref="C32">_xlfn.IFS(S32="X","",L32="OK","OK",TRUE,"NG")</f>
        <v/>
      </c>
      <c r="D32" s="27"/>
      <c r="E32" s="16"/>
      <c r="F32" s="16"/>
      <c r="G32" s="19"/>
      <c r="H32" s="52"/>
      <c r="J32" s="41" t="str">
        <f t="shared" si="15"/>
        <v/>
      </c>
      <c r="L32" s="30" t="str" cm="1">
        <f t="array" ref="L32">_xlfn.IFS(S32="X","",T32="X",ERR監督コーチ未選択,V32="X",ERR選手未入力,W32=0,ERR選手区切,X32="X",ERRふりがな未入力,Y32=0,ERRふりがな区切,Z32="X",ERR審判資格,AB32="X",ERR登録番号,AC32&amp;AD32="XX",ERR登録番号,TRUE,"OK")</f>
        <v/>
      </c>
      <c r="M32" s="30" t="str">
        <f t="shared" si="16"/>
        <v/>
      </c>
      <c r="N32" s="30" t="str">
        <f t="shared" si="17"/>
        <v/>
      </c>
      <c r="O32" s="30" t="str">
        <f t="shared" si="18"/>
        <v/>
      </c>
      <c r="P32" s="30" t="str">
        <f t="shared" si="19"/>
        <v/>
      </c>
      <c r="Q32" s="30" t="str">
        <f t="shared" si="20"/>
        <v/>
      </c>
      <c r="S32" s="30" t="str">
        <f t="shared" si="21"/>
        <v>X</v>
      </c>
      <c r="T32" s="30" t="str">
        <f t="shared" si="22"/>
        <v>X</v>
      </c>
      <c r="V32" s="30" t="str">
        <f t="shared" si="23"/>
        <v>X</v>
      </c>
      <c r="W32" s="30">
        <f t="array" ref="W32">MAX(IFERROR(FIND(区切文字,N32),0))</f>
        <v>0</v>
      </c>
      <c r="X32" s="30" t="str">
        <f t="shared" si="24"/>
        <v>X</v>
      </c>
      <c r="Y32" s="30">
        <f t="array" ref="Y32">MAX(IFERROR(FIND(区切文字,O32),0))</f>
        <v>0</v>
      </c>
      <c r="Z32" s="30" t="str">
        <f t="shared" si="25"/>
        <v>X</v>
      </c>
      <c r="AB32" s="30" t="str">
        <f t="shared" si="26"/>
        <v>X</v>
      </c>
      <c r="AC32" s="30" t="str">
        <f t="shared" si="27"/>
        <v>X</v>
      </c>
      <c r="AD32" s="30" t="str">
        <f t="shared" si="28"/>
        <v>X</v>
      </c>
      <c r="AE32" s="30" t="str">
        <f t="shared" si="29"/>
        <v>X</v>
      </c>
      <c r="AF32" s="30" t="str">
        <f t="shared" si="30"/>
        <v>X</v>
      </c>
      <c r="AG32" s="30" t="str">
        <f t="shared" si="31"/>
        <v>X</v>
      </c>
      <c r="AH32" s="30" t="str">
        <f t="shared" si="32"/>
        <v>X</v>
      </c>
      <c r="AI32" s="30" t="str">
        <f t="shared" si="33"/>
        <v>X</v>
      </c>
    </row>
    <row r="33" spans="2:35" ht="25.5" customHeight="1" x14ac:dyDescent="0.2">
      <c r="B33" s="37">
        <v>31</v>
      </c>
      <c r="C33" s="48" t="str" cm="1">
        <f t="array" ref="C33">_xlfn.IFS(S33="X","",L33="OK","OK",TRUE,"NG")</f>
        <v/>
      </c>
      <c r="D33" s="27"/>
      <c r="E33" s="16"/>
      <c r="F33" s="16"/>
      <c r="G33" s="19"/>
      <c r="H33" s="52"/>
      <c r="J33" s="41" t="str">
        <f t="shared" si="15"/>
        <v/>
      </c>
      <c r="L33" s="30" t="str" cm="1">
        <f t="array" ref="L33">_xlfn.IFS(S33="X","",T33="X",ERR監督コーチ未選択,V33="X",ERR選手未入力,W33=0,ERR選手区切,X33="X",ERRふりがな未入力,Y33=0,ERRふりがな区切,Z33="X",ERR審判資格,AB33="X",ERR登録番号,AC33&amp;AD33="XX",ERR登録番号,TRUE,"OK")</f>
        <v/>
      </c>
      <c r="M33" s="30" t="str">
        <f t="shared" si="16"/>
        <v/>
      </c>
      <c r="N33" s="30" t="str">
        <f t="shared" si="17"/>
        <v/>
      </c>
      <c r="O33" s="30" t="str">
        <f t="shared" si="18"/>
        <v/>
      </c>
      <c r="P33" s="30" t="str">
        <f t="shared" si="19"/>
        <v/>
      </c>
      <c r="Q33" s="30" t="str">
        <f t="shared" si="20"/>
        <v/>
      </c>
      <c r="S33" s="30" t="str">
        <f t="shared" si="21"/>
        <v>X</v>
      </c>
      <c r="T33" s="30" t="str">
        <f t="shared" si="22"/>
        <v>X</v>
      </c>
      <c r="V33" s="30" t="str">
        <f t="shared" si="23"/>
        <v>X</v>
      </c>
      <c r="W33" s="30">
        <f t="array" ref="W33">MAX(IFERROR(FIND(区切文字,N33),0))</f>
        <v>0</v>
      </c>
      <c r="X33" s="30" t="str">
        <f t="shared" si="24"/>
        <v>X</v>
      </c>
      <c r="Y33" s="30">
        <f t="array" ref="Y33">MAX(IFERROR(FIND(区切文字,O33),0))</f>
        <v>0</v>
      </c>
      <c r="Z33" s="30" t="str">
        <f t="shared" si="25"/>
        <v>X</v>
      </c>
      <c r="AB33" s="30" t="str">
        <f t="shared" si="26"/>
        <v>X</v>
      </c>
      <c r="AC33" s="30" t="str">
        <f t="shared" si="27"/>
        <v>X</v>
      </c>
      <c r="AD33" s="30" t="str">
        <f t="shared" si="28"/>
        <v>X</v>
      </c>
      <c r="AE33" s="30" t="str">
        <f t="shared" si="29"/>
        <v>X</v>
      </c>
      <c r="AF33" s="30" t="str">
        <f t="shared" si="30"/>
        <v>X</v>
      </c>
      <c r="AG33" s="30" t="str">
        <f t="shared" si="31"/>
        <v>X</v>
      </c>
      <c r="AH33" s="30" t="str">
        <f t="shared" si="32"/>
        <v>X</v>
      </c>
      <c r="AI33" s="30" t="str">
        <f t="shared" si="33"/>
        <v>X</v>
      </c>
    </row>
    <row r="34" spans="2:35" ht="25.5" customHeight="1" x14ac:dyDescent="0.2">
      <c r="B34" s="37">
        <v>32</v>
      </c>
      <c r="C34" s="48" t="str" cm="1">
        <f t="array" ref="C34">_xlfn.IFS(S34="X","",L34="OK","OK",TRUE,"NG")</f>
        <v/>
      </c>
      <c r="D34" s="27"/>
      <c r="E34" s="16"/>
      <c r="F34" s="16"/>
      <c r="G34" s="19"/>
      <c r="H34" s="52"/>
      <c r="J34" s="41" t="str">
        <f t="shared" si="15"/>
        <v/>
      </c>
      <c r="L34" s="30" t="str" cm="1">
        <f t="array" ref="L34">_xlfn.IFS(S34="X","",T34="X",ERR監督コーチ未選択,V34="X",ERR選手未入力,W34=0,ERR選手区切,X34="X",ERRふりがな未入力,Y34=0,ERRふりがな区切,Z34="X",ERR審判資格,AB34="X",ERR登録番号,AC34&amp;AD34="XX",ERR登録番号,TRUE,"OK")</f>
        <v/>
      </c>
      <c r="M34" s="30" t="str">
        <f t="shared" si="16"/>
        <v/>
      </c>
      <c r="N34" s="30" t="str">
        <f t="shared" si="17"/>
        <v/>
      </c>
      <c r="O34" s="30" t="str">
        <f t="shared" si="18"/>
        <v/>
      </c>
      <c r="P34" s="30" t="str">
        <f t="shared" si="19"/>
        <v/>
      </c>
      <c r="Q34" s="30" t="str">
        <f t="shared" si="20"/>
        <v/>
      </c>
      <c r="S34" s="30" t="str">
        <f t="shared" si="21"/>
        <v>X</v>
      </c>
      <c r="T34" s="30" t="str">
        <f t="shared" si="22"/>
        <v>X</v>
      </c>
      <c r="V34" s="30" t="str">
        <f t="shared" si="23"/>
        <v>X</v>
      </c>
      <c r="W34" s="30">
        <f t="array" ref="W34">MAX(IFERROR(FIND(区切文字,N34),0))</f>
        <v>0</v>
      </c>
      <c r="X34" s="30" t="str">
        <f t="shared" si="24"/>
        <v>X</v>
      </c>
      <c r="Y34" s="30">
        <f t="array" ref="Y34">MAX(IFERROR(FIND(区切文字,O34),0))</f>
        <v>0</v>
      </c>
      <c r="Z34" s="30" t="str">
        <f t="shared" si="25"/>
        <v>X</v>
      </c>
      <c r="AB34" s="30" t="str">
        <f t="shared" si="26"/>
        <v>X</v>
      </c>
      <c r="AC34" s="30" t="str">
        <f t="shared" si="27"/>
        <v>X</v>
      </c>
      <c r="AD34" s="30" t="str">
        <f t="shared" si="28"/>
        <v>X</v>
      </c>
      <c r="AE34" s="30" t="str">
        <f t="shared" si="29"/>
        <v>X</v>
      </c>
      <c r="AF34" s="30" t="str">
        <f t="shared" si="30"/>
        <v>X</v>
      </c>
      <c r="AG34" s="30" t="str">
        <f t="shared" si="31"/>
        <v>X</v>
      </c>
      <c r="AH34" s="30" t="str">
        <f t="shared" si="32"/>
        <v>X</v>
      </c>
      <c r="AI34" s="30" t="str">
        <f t="shared" si="33"/>
        <v>X</v>
      </c>
    </row>
    <row r="35" spans="2:35" ht="25.5" customHeight="1" x14ac:dyDescent="0.2">
      <c r="B35" s="37">
        <v>33</v>
      </c>
      <c r="C35" s="48" t="str" cm="1">
        <f t="array" ref="C35">_xlfn.IFS(S35="X","",L35="OK","OK",TRUE,"NG")</f>
        <v/>
      </c>
      <c r="D35" s="27"/>
      <c r="E35" s="16"/>
      <c r="F35" s="16"/>
      <c r="G35" s="19"/>
      <c r="H35" s="52"/>
      <c r="J35" s="41" t="str">
        <f t="shared" si="15"/>
        <v/>
      </c>
      <c r="L35" s="30" t="str" cm="1">
        <f t="array" ref="L35">_xlfn.IFS(S35="X","",T35="X",ERR監督コーチ未選択,V35="X",ERR選手未入力,W35=0,ERR選手区切,X35="X",ERRふりがな未入力,Y35=0,ERRふりがな区切,Z35="X",ERR審判資格,AB35="X",ERR登録番号,AC35&amp;AD35="XX",ERR登録番号,TRUE,"OK")</f>
        <v/>
      </c>
      <c r="M35" s="30" t="str">
        <f t="shared" si="16"/>
        <v/>
      </c>
      <c r="N35" s="30" t="str">
        <f t="shared" si="17"/>
        <v/>
      </c>
      <c r="O35" s="30" t="str">
        <f t="shared" si="18"/>
        <v/>
      </c>
      <c r="P35" s="30" t="str">
        <f t="shared" si="19"/>
        <v/>
      </c>
      <c r="Q35" s="30" t="str">
        <f t="shared" si="20"/>
        <v/>
      </c>
      <c r="S35" s="30" t="str">
        <f t="shared" si="21"/>
        <v>X</v>
      </c>
      <c r="T35" s="30" t="str">
        <f t="shared" si="22"/>
        <v>X</v>
      </c>
      <c r="V35" s="30" t="str">
        <f t="shared" si="23"/>
        <v>X</v>
      </c>
      <c r="W35" s="30">
        <f t="array" ref="W35">MAX(IFERROR(FIND(区切文字,N35),0))</f>
        <v>0</v>
      </c>
      <c r="X35" s="30" t="str">
        <f t="shared" si="24"/>
        <v>X</v>
      </c>
      <c r="Y35" s="30">
        <f t="array" ref="Y35">MAX(IFERROR(FIND(区切文字,O35),0))</f>
        <v>0</v>
      </c>
      <c r="Z35" s="30" t="str">
        <f t="shared" si="25"/>
        <v>X</v>
      </c>
      <c r="AB35" s="30" t="str">
        <f t="shared" si="26"/>
        <v>X</v>
      </c>
      <c r="AC35" s="30" t="str">
        <f t="shared" si="27"/>
        <v>X</v>
      </c>
      <c r="AD35" s="30" t="str">
        <f t="shared" si="28"/>
        <v>X</v>
      </c>
      <c r="AE35" s="30" t="str">
        <f t="shared" si="29"/>
        <v>X</v>
      </c>
      <c r="AF35" s="30" t="str">
        <f t="shared" si="30"/>
        <v>X</v>
      </c>
      <c r="AG35" s="30" t="str">
        <f t="shared" si="31"/>
        <v>X</v>
      </c>
      <c r="AH35" s="30" t="str">
        <f t="shared" si="32"/>
        <v>X</v>
      </c>
      <c r="AI35" s="30" t="str">
        <f t="shared" si="33"/>
        <v>X</v>
      </c>
    </row>
    <row r="36" spans="2:35" ht="25.5" customHeight="1" x14ac:dyDescent="0.2">
      <c r="B36" s="37">
        <v>34</v>
      </c>
      <c r="C36" s="48" t="str" cm="1">
        <f t="array" ref="C36">_xlfn.IFS(S36="X","",L36="OK","OK",TRUE,"NG")</f>
        <v/>
      </c>
      <c r="D36" s="27"/>
      <c r="E36" s="16"/>
      <c r="F36" s="16"/>
      <c r="G36" s="19"/>
      <c r="H36" s="52"/>
      <c r="J36" s="41" t="str">
        <f t="shared" si="15"/>
        <v/>
      </c>
      <c r="L36" s="30" t="str" cm="1">
        <f t="array" ref="L36">_xlfn.IFS(S36="X","",T36="X",ERR監督コーチ未選択,V36="X",ERR選手未入力,W36=0,ERR選手区切,X36="X",ERRふりがな未入力,Y36=0,ERRふりがな区切,Z36="X",ERR審判資格,AB36="X",ERR登録番号,AC36&amp;AD36="XX",ERR登録番号,TRUE,"OK")</f>
        <v/>
      </c>
      <c r="M36" s="30" t="str">
        <f t="shared" si="16"/>
        <v/>
      </c>
      <c r="N36" s="30" t="str">
        <f t="shared" si="17"/>
        <v/>
      </c>
      <c r="O36" s="30" t="str">
        <f t="shared" si="18"/>
        <v/>
      </c>
      <c r="P36" s="30" t="str">
        <f t="shared" si="19"/>
        <v/>
      </c>
      <c r="Q36" s="30" t="str">
        <f t="shared" si="20"/>
        <v/>
      </c>
      <c r="S36" s="30" t="str">
        <f t="shared" si="21"/>
        <v>X</v>
      </c>
      <c r="T36" s="30" t="str">
        <f t="shared" si="22"/>
        <v>X</v>
      </c>
      <c r="V36" s="30" t="str">
        <f t="shared" si="23"/>
        <v>X</v>
      </c>
      <c r="W36" s="30">
        <f t="array" ref="W36">MAX(IFERROR(FIND(区切文字,N36),0))</f>
        <v>0</v>
      </c>
      <c r="X36" s="30" t="str">
        <f t="shared" si="24"/>
        <v>X</v>
      </c>
      <c r="Y36" s="30">
        <f t="array" ref="Y36">MAX(IFERROR(FIND(区切文字,O36),0))</f>
        <v>0</v>
      </c>
      <c r="Z36" s="30" t="str">
        <f t="shared" si="25"/>
        <v>X</v>
      </c>
      <c r="AB36" s="30" t="str">
        <f t="shared" si="26"/>
        <v>X</v>
      </c>
      <c r="AC36" s="30" t="str">
        <f t="shared" si="27"/>
        <v>X</v>
      </c>
      <c r="AD36" s="30" t="str">
        <f t="shared" si="28"/>
        <v>X</v>
      </c>
      <c r="AE36" s="30" t="str">
        <f t="shared" si="29"/>
        <v>X</v>
      </c>
      <c r="AF36" s="30" t="str">
        <f t="shared" si="30"/>
        <v>X</v>
      </c>
      <c r="AG36" s="30" t="str">
        <f t="shared" si="31"/>
        <v>X</v>
      </c>
      <c r="AH36" s="30" t="str">
        <f t="shared" si="32"/>
        <v>X</v>
      </c>
      <c r="AI36" s="30" t="str">
        <f t="shared" si="33"/>
        <v>X</v>
      </c>
    </row>
    <row r="37" spans="2:35" ht="25.5" customHeight="1" x14ac:dyDescent="0.2">
      <c r="B37" s="37">
        <v>35</v>
      </c>
      <c r="C37" s="48" t="str" cm="1">
        <f t="array" ref="C37">_xlfn.IFS(S37="X","",L37="OK","OK",TRUE,"NG")</f>
        <v/>
      </c>
      <c r="D37" s="27"/>
      <c r="E37" s="16"/>
      <c r="F37" s="16"/>
      <c r="G37" s="19"/>
      <c r="H37" s="52"/>
      <c r="J37" s="41" t="str">
        <f t="shared" si="15"/>
        <v/>
      </c>
      <c r="L37" s="30" t="str" cm="1">
        <f t="array" ref="L37">_xlfn.IFS(S37="X","",T37="X",ERR監督コーチ未選択,V37="X",ERR選手未入力,W37=0,ERR選手区切,X37="X",ERRふりがな未入力,Y37=0,ERRふりがな区切,Z37="X",ERR審判資格,AB37="X",ERR登録番号,AC37&amp;AD37="XX",ERR登録番号,TRUE,"OK")</f>
        <v/>
      </c>
      <c r="M37" s="30" t="str">
        <f t="shared" si="16"/>
        <v/>
      </c>
      <c r="N37" s="30" t="str">
        <f t="shared" si="17"/>
        <v/>
      </c>
      <c r="O37" s="30" t="str">
        <f t="shared" si="18"/>
        <v/>
      </c>
      <c r="P37" s="30" t="str">
        <f t="shared" si="19"/>
        <v/>
      </c>
      <c r="Q37" s="30" t="str">
        <f t="shared" si="20"/>
        <v/>
      </c>
      <c r="S37" s="30" t="str">
        <f t="shared" si="21"/>
        <v>X</v>
      </c>
      <c r="T37" s="30" t="str">
        <f t="shared" si="22"/>
        <v>X</v>
      </c>
      <c r="V37" s="30" t="str">
        <f t="shared" si="23"/>
        <v>X</v>
      </c>
      <c r="W37" s="30">
        <f t="array" ref="W37">MAX(IFERROR(FIND(区切文字,N37),0))</f>
        <v>0</v>
      </c>
      <c r="X37" s="30" t="str">
        <f t="shared" si="24"/>
        <v>X</v>
      </c>
      <c r="Y37" s="30">
        <f t="array" ref="Y37">MAX(IFERROR(FIND(区切文字,O37),0))</f>
        <v>0</v>
      </c>
      <c r="Z37" s="30" t="str">
        <f t="shared" si="25"/>
        <v>X</v>
      </c>
      <c r="AB37" s="30" t="str">
        <f t="shared" si="26"/>
        <v>X</v>
      </c>
      <c r="AC37" s="30" t="str">
        <f t="shared" si="27"/>
        <v>X</v>
      </c>
      <c r="AD37" s="30" t="str">
        <f t="shared" si="28"/>
        <v>X</v>
      </c>
      <c r="AE37" s="30" t="str">
        <f t="shared" si="29"/>
        <v>X</v>
      </c>
      <c r="AF37" s="30" t="str">
        <f t="shared" si="30"/>
        <v>X</v>
      </c>
      <c r="AG37" s="30" t="str">
        <f t="shared" si="31"/>
        <v>X</v>
      </c>
      <c r="AH37" s="30" t="str">
        <f t="shared" si="32"/>
        <v>X</v>
      </c>
      <c r="AI37" s="30" t="str">
        <f t="shared" si="33"/>
        <v>X</v>
      </c>
    </row>
    <row r="38" spans="2:35" ht="25.5" customHeight="1" x14ac:dyDescent="0.2">
      <c r="B38" s="37">
        <v>36</v>
      </c>
      <c r="C38" s="48" t="str" cm="1">
        <f t="array" ref="C38">_xlfn.IFS(S38="X","",L38="OK","OK",TRUE,"NG")</f>
        <v/>
      </c>
      <c r="D38" s="27"/>
      <c r="E38" s="16"/>
      <c r="F38" s="16"/>
      <c r="G38" s="19"/>
      <c r="H38" s="52"/>
      <c r="J38" s="41" t="str">
        <f t="shared" si="15"/>
        <v/>
      </c>
      <c r="L38" s="30" t="str" cm="1">
        <f t="array" ref="L38">_xlfn.IFS(S38="X","",T38="X",ERR監督コーチ未選択,V38="X",ERR選手未入力,W38=0,ERR選手区切,X38="X",ERRふりがな未入力,Y38=0,ERRふりがな区切,Z38="X",ERR審判資格,AB38="X",ERR登録番号,AC38&amp;AD38="XX",ERR登録番号,TRUE,"OK")</f>
        <v/>
      </c>
      <c r="M38" s="30" t="str">
        <f t="shared" si="16"/>
        <v/>
      </c>
      <c r="N38" s="30" t="str">
        <f t="shared" si="17"/>
        <v/>
      </c>
      <c r="O38" s="30" t="str">
        <f t="shared" si="18"/>
        <v/>
      </c>
      <c r="P38" s="30" t="str">
        <f t="shared" si="19"/>
        <v/>
      </c>
      <c r="Q38" s="30" t="str">
        <f t="shared" si="20"/>
        <v/>
      </c>
      <c r="S38" s="30" t="str">
        <f t="shared" si="21"/>
        <v>X</v>
      </c>
      <c r="T38" s="30" t="str">
        <f t="shared" si="22"/>
        <v>X</v>
      </c>
      <c r="V38" s="30" t="str">
        <f t="shared" si="23"/>
        <v>X</v>
      </c>
      <c r="W38" s="30">
        <f t="array" ref="W38">MAX(IFERROR(FIND(区切文字,N38),0))</f>
        <v>0</v>
      </c>
      <c r="X38" s="30" t="str">
        <f t="shared" si="24"/>
        <v>X</v>
      </c>
      <c r="Y38" s="30">
        <f t="array" ref="Y38">MAX(IFERROR(FIND(区切文字,O38),0))</f>
        <v>0</v>
      </c>
      <c r="Z38" s="30" t="str">
        <f t="shared" si="25"/>
        <v>X</v>
      </c>
      <c r="AB38" s="30" t="str">
        <f t="shared" si="26"/>
        <v>X</v>
      </c>
      <c r="AC38" s="30" t="str">
        <f t="shared" si="27"/>
        <v>X</v>
      </c>
      <c r="AD38" s="30" t="str">
        <f t="shared" si="28"/>
        <v>X</v>
      </c>
      <c r="AE38" s="30" t="str">
        <f t="shared" si="29"/>
        <v>X</v>
      </c>
      <c r="AF38" s="30" t="str">
        <f t="shared" si="30"/>
        <v>X</v>
      </c>
      <c r="AG38" s="30" t="str">
        <f t="shared" si="31"/>
        <v>X</v>
      </c>
      <c r="AH38" s="30" t="str">
        <f t="shared" si="32"/>
        <v>X</v>
      </c>
      <c r="AI38" s="30" t="str">
        <f t="shared" si="33"/>
        <v>X</v>
      </c>
    </row>
    <row r="39" spans="2:35" ht="25.5" customHeight="1" x14ac:dyDescent="0.2">
      <c r="B39" s="37">
        <v>37</v>
      </c>
      <c r="C39" s="48" t="str" cm="1">
        <f t="array" ref="C39">_xlfn.IFS(S39="X","",L39="OK","OK",TRUE,"NG")</f>
        <v/>
      </c>
      <c r="D39" s="27"/>
      <c r="E39" s="16"/>
      <c r="F39" s="16"/>
      <c r="G39" s="19"/>
      <c r="H39" s="52"/>
      <c r="J39" s="41" t="str">
        <f t="shared" si="15"/>
        <v/>
      </c>
      <c r="L39" s="30" t="str" cm="1">
        <f t="array" ref="L39">_xlfn.IFS(S39="X","",T39="X",ERR監督コーチ未選択,V39="X",ERR選手未入力,W39=0,ERR選手区切,X39="X",ERRふりがな未入力,Y39=0,ERRふりがな区切,Z39="X",ERR審判資格,AB39="X",ERR登録番号,AC39&amp;AD39="XX",ERR登録番号,TRUE,"OK")</f>
        <v/>
      </c>
      <c r="M39" s="30" t="str">
        <f t="shared" si="16"/>
        <v/>
      </c>
      <c r="N39" s="30" t="str">
        <f t="shared" si="17"/>
        <v/>
      </c>
      <c r="O39" s="30" t="str">
        <f t="shared" si="18"/>
        <v/>
      </c>
      <c r="P39" s="30" t="str">
        <f t="shared" si="19"/>
        <v/>
      </c>
      <c r="Q39" s="30" t="str">
        <f t="shared" si="20"/>
        <v/>
      </c>
      <c r="S39" s="30" t="str">
        <f t="shared" si="21"/>
        <v>X</v>
      </c>
      <c r="T39" s="30" t="str">
        <f t="shared" si="22"/>
        <v>X</v>
      </c>
      <c r="V39" s="30" t="str">
        <f t="shared" si="23"/>
        <v>X</v>
      </c>
      <c r="W39" s="30">
        <f t="array" ref="W39">MAX(IFERROR(FIND(区切文字,N39),0))</f>
        <v>0</v>
      </c>
      <c r="X39" s="30" t="str">
        <f t="shared" si="24"/>
        <v>X</v>
      </c>
      <c r="Y39" s="30">
        <f t="array" ref="Y39">MAX(IFERROR(FIND(区切文字,O39),0))</f>
        <v>0</v>
      </c>
      <c r="Z39" s="30" t="str">
        <f t="shared" si="25"/>
        <v>X</v>
      </c>
      <c r="AB39" s="30" t="str">
        <f t="shared" si="26"/>
        <v>X</v>
      </c>
      <c r="AC39" s="30" t="str">
        <f t="shared" si="27"/>
        <v>X</v>
      </c>
      <c r="AD39" s="30" t="str">
        <f t="shared" si="28"/>
        <v>X</v>
      </c>
      <c r="AE39" s="30" t="str">
        <f t="shared" si="29"/>
        <v>X</v>
      </c>
      <c r="AF39" s="30" t="str">
        <f t="shared" si="30"/>
        <v>X</v>
      </c>
      <c r="AG39" s="30" t="str">
        <f t="shared" si="31"/>
        <v>X</v>
      </c>
      <c r="AH39" s="30" t="str">
        <f t="shared" si="32"/>
        <v>X</v>
      </c>
      <c r="AI39" s="30" t="str">
        <f t="shared" si="33"/>
        <v>X</v>
      </c>
    </row>
    <row r="40" spans="2:35" ht="25.5" customHeight="1" x14ac:dyDescent="0.2">
      <c r="B40" s="37">
        <v>38</v>
      </c>
      <c r="C40" s="48" t="str" cm="1">
        <f t="array" ref="C40">_xlfn.IFS(S40="X","",L40="OK","OK",TRUE,"NG")</f>
        <v/>
      </c>
      <c r="D40" s="27"/>
      <c r="E40" s="16"/>
      <c r="F40" s="16"/>
      <c r="G40" s="19"/>
      <c r="H40" s="52"/>
      <c r="J40" s="41" t="str">
        <f t="shared" si="15"/>
        <v/>
      </c>
      <c r="L40" s="30" t="str" cm="1">
        <f t="array" ref="L40">_xlfn.IFS(S40="X","",T40="X",ERR監督コーチ未選択,V40="X",ERR選手未入力,W40=0,ERR選手区切,X40="X",ERRふりがな未入力,Y40=0,ERRふりがな区切,Z40="X",ERR審判資格,AB40="X",ERR登録番号,AC40&amp;AD40="XX",ERR登録番号,TRUE,"OK")</f>
        <v/>
      </c>
      <c r="M40" s="30" t="str">
        <f t="shared" si="16"/>
        <v/>
      </c>
      <c r="N40" s="30" t="str">
        <f t="shared" si="17"/>
        <v/>
      </c>
      <c r="O40" s="30" t="str">
        <f t="shared" si="18"/>
        <v/>
      </c>
      <c r="P40" s="30" t="str">
        <f t="shared" si="19"/>
        <v/>
      </c>
      <c r="Q40" s="30" t="str">
        <f t="shared" si="20"/>
        <v/>
      </c>
      <c r="S40" s="30" t="str">
        <f t="shared" si="21"/>
        <v>X</v>
      </c>
      <c r="T40" s="30" t="str">
        <f t="shared" si="22"/>
        <v>X</v>
      </c>
      <c r="V40" s="30" t="str">
        <f t="shared" si="23"/>
        <v>X</v>
      </c>
      <c r="W40" s="30">
        <f t="array" ref="W40">MAX(IFERROR(FIND(区切文字,N40),0))</f>
        <v>0</v>
      </c>
      <c r="X40" s="30" t="str">
        <f t="shared" si="24"/>
        <v>X</v>
      </c>
      <c r="Y40" s="30">
        <f t="array" ref="Y40">MAX(IFERROR(FIND(区切文字,O40),0))</f>
        <v>0</v>
      </c>
      <c r="Z40" s="30" t="str">
        <f t="shared" si="25"/>
        <v>X</v>
      </c>
      <c r="AB40" s="30" t="str">
        <f t="shared" si="26"/>
        <v>X</v>
      </c>
      <c r="AC40" s="30" t="str">
        <f t="shared" si="27"/>
        <v>X</v>
      </c>
      <c r="AD40" s="30" t="str">
        <f t="shared" si="28"/>
        <v>X</v>
      </c>
      <c r="AE40" s="30" t="str">
        <f t="shared" si="29"/>
        <v>X</v>
      </c>
      <c r="AF40" s="30" t="str">
        <f t="shared" si="30"/>
        <v>X</v>
      </c>
      <c r="AG40" s="30" t="str">
        <f t="shared" si="31"/>
        <v>X</v>
      </c>
      <c r="AH40" s="30" t="str">
        <f t="shared" si="32"/>
        <v>X</v>
      </c>
      <c r="AI40" s="30" t="str">
        <f t="shared" si="33"/>
        <v>X</v>
      </c>
    </row>
    <row r="41" spans="2:35" ht="25.5" customHeight="1" x14ac:dyDescent="0.2">
      <c r="B41" s="37">
        <v>39</v>
      </c>
      <c r="C41" s="48" t="str" cm="1">
        <f t="array" ref="C41">_xlfn.IFS(S41="X","",L41="OK","OK",TRUE,"NG")</f>
        <v/>
      </c>
      <c r="D41" s="27"/>
      <c r="E41" s="16"/>
      <c r="F41" s="16"/>
      <c r="G41" s="19"/>
      <c r="H41" s="52"/>
      <c r="J41" s="41" t="str">
        <f t="shared" si="15"/>
        <v/>
      </c>
      <c r="L41" s="30" t="str" cm="1">
        <f t="array" ref="L41">_xlfn.IFS(S41="X","",T41="X",ERR監督コーチ未選択,V41="X",ERR選手未入力,W41=0,ERR選手区切,X41="X",ERRふりがな未入力,Y41=0,ERRふりがな区切,Z41="X",ERR審判資格,AB41="X",ERR登録番号,AC41&amp;AD41="XX",ERR登録番号,TRUE,"OK")</f>
        <v/>
      </c>
      <c r="M41" s="30" t="str">
        <f t="shared" si="16"/>
        <v/>
      </c>
      <c r="N41" s="30" t="str">
        <f t="shared" si="17"/>
        <v/>
      </c>
      <c r="O41" s="30" t="str">
        <f t="shared" si="18"/>
        <v/>
      </c>
      <c r="P41" s="30" t="str">
        <f t="shared" si="19"/>
        <v/>
      </c>
      <c r="Q41" s="30" t="str">
        <f t="shared" si="20"/>
        <v/>
      </c>
      <c r="S41" s="30" t="str">
        <f t="shared" si="21"/>
        <v>X</v>
      </c>
      <c r="T41" s="30" t="str">
        <f t="shared" si="22"/>
        <v>X</v>
      </c>
      <c r="V41" s="30" t="str">
        <f t="shared" si="23"/>
        <v>X</v>
      </c>
      <c r="W41" s="30">
        <f t="array" ref="W41">MAX(IFERROR(FIND(区切文字,N41),0))</f>
        <v>0</v>
      </c>
      <c r="X41" s="30" t="str">
        <f t="shared" si="24"/>
        <v>X</v>
      </c>
      <c r="Y41" s="30">
        <f t="array" ref="Y41">MAX(IFERROR(FIND(区切文字,O41),0))</f>
        <v>0</v>
      </c>
      <c r="Z41" s="30" t="str">
        <f t="shared" si="25"/>
        <v>X</v>
      </c>
      <c r="AB41" s="30" t="str">
        <f t="shared" si="26"/>
        <v>X</v>
      </c>
      <c r="AC41" s="30" t="str">
        <f t="shared" si="27"/>
        <v>X</v>
      </c>
      <c r="AD41" s="30" t="str">
        <f t="shared" si="28"/>
        <v>X</v>
      </c>
      <c r="AE41" s="30" t="str">
        <f t="shared" si="29"/>
        <v>X</v>
      </c>
      <c r="AF41" s="30" t="str">
        <f t="shared" si="30"/>
        <v>X</v>
      </c>
      <c r="AG41" s="30" t="str">
        <f t="shared" si="31"/>
        <v>X</v>
      </c>
      <c r="AH41" s="30" t="str">
        <f t="shared" si="32"/>
        <v>X</v>
      </c>
      <c r="AI41" s="30" t="str">
        <f t="shared" si="33"/>
        <v>X</v>
      </c>
    </row>
    <row r="42" spans="2:35" ht="25.5" customHeight="1" x14ac:dyDescent="0.2">
      <c r="B42" s="37">
        <v>40</v>
      </c>
      <c r="C42" s="48" t="str" cm="1">
        <f t="array" ref="C42">_xlfn.IFS(S42="X","",L42="OK","OK",TRUE,"NG")</f>
        <v/>
      </c>
      <c r="D42" s="27"/>
      <c r="E42" s="16"/>
      <c r="F42" s="16"/>
      <c r="G42" s="19"/>
      <c r="H42" s="52"/>
      <c r="J42" s="41" t="str">
        <f t="shared" si="15"/>
        <v/>
      </c>
      <c r="L42" s="30" t="str" cm="1">
        <f t="array" ref="L42">_xlfn.IFS(S42="X","",T42="X",ERR監督コーチ未選択,V42="X",ERR選手未入力,W42=0,ERR選手区切,X42="X",ERRふりがな未入力,Y42=0,ERRふりがな区切,Z42="X",ERR審判資格,AB42="X",ERR登録番号,AC42&amp;AD42="XX",ERR登録番号,TRUE,"OK")</f>
        <v/>
      </c>
      <c r="M42" s="30" t="str">
        <f t="shared" si="16"/>
        <v/>
      </c>
      <c r="N42" s="30" t="str">
        <f t="shared" si="17"/>
        <v/>
      </c>
      <c r="O42" s="30" t="str">
        <f t="shared" si="18"/>
        <v/>
      </c>
      <c r="P42" s="30" t="str">
        <f t="shared" si="19"/>
        <v/>
      </c>
      <c r="Q42" s="30" t="str">
        <f t="shared" si="20"/>
        <v/>
      </c>
      <c r="S42" s="30" t="str">
        <f t="shared" si="21"/>
        <v>X</v>
      </c>
      <c r="T42" s="30" t="str">
        <f t="shared" si="22"/>
        <v>X</v>
      </c>
      <c r="V42" s="30" t="str">
        <f t="shared" si="23"/>
        <v>X</v>
      </c>
      <c r="W42" s="30">
        <f t="array" ref="W42">MAX(IFERROR(FIND(区切文字,N42),0))</f>
        <v>0</v>
      </c>
      <c r="X42" s="30" t="str">
        <f t="shared" si="24"/>
        <v>X</v>
      </c>
      <c r="Y42" s="30">
        <f t="array" ref="Y42">MAX(IFERROR(FIND(区切文字,O42),0))</f>
        <v>0</v>
      </c>
      <c r="Z42" s="30" t="str">
        <f t="shared" si="25"/>
        <v>X</v>
      </c>
      <c r="AB42" s="30" t="str">
        <f t="shared" si="26"/>
        <v>X</v>
      </c>
      <c r="AC42" s="30" t="str">
        <f t="shared" si="27"/>
        <v>X</v>
      </c>
      <c r="AD42" s="30" t="str">
        <f t="shared" si="28"/>
        <v>X</v>
      </c>
      <c r="AE42" s="30" t="str">
        <f t="shared" si="29"/>
        <v>X</v>
      </c>
      <c r="AF42" s="30" t="str">
        <f t="shared" si="30"/>
        <v>X</v>
      </c>
      <c r="AG42" s="30" t="str">
        <f t="shared" si="31"/>
        <v>X</v>
      </c>
      <c r="AH42" s="30" t="str">
        <f t="shared" si="32"/>
        <v>X</v>
      </c>
      <c r="AI42" s="30" t="str">
        <f t="shared" si="33"/>
        <v>X</v>
      </c>
    </row>
    <row r="43" spans="2:35" ht="25.5" customHeight="1" x14ac:dyDescent="0.2">
      <c r="B43" s="37">
        <v>41</v>
      </c>
      <c r="C43" s="48" t="str" cm="1">
        <f t="array" ref="C43">_xlfn.IFS(S43="X","",L43="OK","OK",TRUE,"NG")</f>
        <v/>
      </c>
      <c r="D43" s="27"/>
      <c r="E43" s="16"/>
      <c r="F43" s="16"/>
      <c r="G43" s="19"/>
      <c r="H43" s="52"/>
      <c r="J43" s="41" t="str">
        <f t="shared" si="15"/>
        <v/>
      </c>
      <c r="L43" s="30" t="str" cm="1">
        <f t="array" ref="L43">_xlfn.IFS(S43="X","",T43="X",ERR監督コーチ未選択,V43="X",ERR選手未入力,W43=0,ERR選手区切,X43="X",ERRふりがな未入力,Y43=0,ERRふりがな区切,Z43="X",ERR審判資格,AB43="X",ERR登録番号,AC43&amp;AD43="XX",ERR登録番号,TRUE,"OK")</f>
        <v/>
      </c>
      <c r="M43" s="30" t="str">
        <f t="shared" si="16"/>
        <v/>
      </c>
      <c r="N43" s="30" t="str">
        <f t="shared" si="17"/>
        <v/>
      </c>
      <c r="O43" s="30" t="str">
        <f t="shared" si="18"/>
        <v/>
      </c>
      <c r="P43" s="30" t="str">
        <f t="shared" si="19"/>
        <v/>
      </c>
      <c r="Q43" s="30" t="str">
        <f t="shared" si="20"/>
        <v/>
      </c>
      <c r="S43" s="30" t="str">
        <f t="shared" si="21"/>
        <v>X</v>
      </c>
      <c r="T43" s="30" t="str">
        <f t="shared" si="22"/>
        <v>X</v>
      </c>
      <c r="V43" s="30" t="str">
        <f t="shared" si="23"/>
        <v>X</v>
      </c>
      <c r="W43" s="30">
        <f t="array" ref="W43">MAX(IFERROR(FIND(区切文字,N43),0))</f>
        <v>0</v>
      </c>
      <c r="X43" s="30" t="str">
        <f t="shared" si="24"/>
        <v>X</v>
      </c>
      <c r="Y43" s="30">
        <f t="array" ref="Y43">MAX(IFERROR(FIND(区切文字,O43),0))</f>
        <v>0</v>
      </c>
      <c r="Z43" s="30" t="str">
        <f t="shared" si="25"/>
        <v>X</v>
      </c>
      <c r="AB43" s="30" t="str">
        <f t="shared" si="26"/>
        <v>X</v>
      </c>
      <c r="AC43" s="30" t="str">
        <f t="shared" si="27"/>
        <v>X</v>
      </c>
      <c r="AD43" s="30" t="str">
        <f t="shared" si="28"/>
        <v>X</v>
      </c>
      <c r="AE43" s="30" t="str">
        <f t="shared" si="29"/>
        <v>X</v>
      </c>
      <c r="AF43" s="30" t="str">
        <f t="shared" si="30"/>
        <v>X</v>
      </c>
      <c r="AG43" s="30" t="str">
        <f t="shared" si="31"/>
        <v>X</v>
      </c>
      <c r="AH43" s="30" t="str">
        <f t="shared" si="32"/>
        <v>X</v>
      </c>
      <c r="AI43" s="30" t="str">
        <f t="shared" si="33"/>
        <v>X</v>
      </c>
    </row>
    <row r="44" spans="2:35" ht="25.5" customHeight="1" x14ac:dyDescent="0.2">
      <c r="B44" s="37">
        <v>42</v>
      </c>
      <c r="C44" s="48" t="str" cm="1">
        <f t="array" ref="C44">_xlfn.IFS(S44="X","",L44="OK","OK",TRUE,"NG")</f>
        <v/>
      </c>
      <c r="D44" s="27"/>
      <c r="E44" s="16"/>
      <c r="F44" s="16"/>
      <c r="G44" s="19"/>
      <c r="H44" s="52"/>
      <c r="J44" s="41" t="str">
        <f t="shared" si="15"/>
        <v/>
      </c>
      <c r="L44" s="30" t="str" cm="1">
        <f t="array" ref="L44">_xlfn.IFS(S44="X","",T44="X",ERR監督コーチ未選択,V44="X",ERR選手未入力,W44=0,ERR選手区切,X44="X",ERRふりがな未入力,Y44=0,ERRふりがな区切,Z44="X",ERR審判資格,AB44="X",ERR登録番号,AC44&amp;AD44="XX",ERR登録番号,TRUE,"OK")</f>
        <v/>
      </c>
      <c r="M44" s="30" t="str">
        <f t="shared" si="16"/>
        <v/>
      </c>
      <c r="N44" s="30" t="str">
        <f t="shared" si="17"/>
        <v/>
      </c>
      <c r="O44" s="30" t="str">
        <f t="shared" si="18"/>
        <v/>
      </c>
      <c r="P44" s="30" t="str">
        <f t="shared" si="19"/>
        <v/>
      </c>
      <c r="Q44" s="30" t="str">
        <f t="shared" si="20"/>
        <v/>
      </c>
      <c r="S44" s="30" t="str">
        <f t="shared" si="21"/>
        <v>X</v>
      </c>
      <c r="T44" s="30" t="str">
        <f t="shared" si="22"/>
        <v>X</v>
      </c>
      <c r="V44" s="30" t="str">
        <f t="shared" si="23"/>
        <v>X</v>
      </c>
      <c r="W44" s="30">
        <f t="array" ref="W44">MAX(IFERROR(FIND(区切文字,N44),0))</f>
        <v>0</v>
      </c>
      <c r="X44" s="30" t="str">
        <f t="shared" si="24"/>
        <v>X</v>
      </c>
      <c r="Y44" s="30">
        <f t="array" ref="Y44">MAX(IFERROR(FIND(区切文字,O44),0))</f>
        <v>0</v>
      </c>
      <c r="Z44" s="30" t="str">
        <f t="shared" si="25"/>
        <v>X</v>
      </c>
      <c r="AB44" s="30" t="str">
        <f t="shared" si="26"/>
        <v>X</v>
      </c>
      <c r="AC44" s="30" t="str">
        <f t="shared" si="27"/>
        <v>X</v>
      </c>
      <c r="AD44" s="30" t="str">
        <f t="shared" si="28"/>
        <v>X</v>
      </c>
      <c r="AE44" s="30" t="str">
        <f t="shared" si="29"/>
        <v>X</v>
      </c>
      <c r="AF44" s="30" t="str">
        <f t="shared" si="30"/>
        <v>X</v>
      </c>
      <c r="AG44" s="30" t="str">
        <f t="shared" si="31"/>
        <v>X</v>
      </c>
      <c r="AH44" s="30" t="str">
        <f t="shared" si="32"/>
        <v>X</v>
      </c>
      <c r="AI44" s="30" t="str">
        <f t="shared" si="33"/>
        <v>X</v>
      </c>
    </row>
    <row r="45" spans="2:35" ht="25.5" customHeight="1" x14ac:dyDescent="0.2">
      <c r="B45" s="37">
        <v>43</v>
      </c>
      <c r="C45" s="48" t="str" cm="1">
        <f t="array" ref="C45">_xlfn.IFS(S45="X","",L45="OK","OK",TRUE,"NG")</f>
        <v/>
      </c>
      <c r="D45" s="27"/>
      <c r="E45" s="16"/>
      <c r="F45" s="16"/>
      <c r="G45" s="19"/>
      <c r="H45" s="52"/>
      <c r="J45" s="41" t="str">
        <f t="shared" si="15"/>
        <v/>
      </c>
      <c r="L45" s="30" t="str" cm="1">
        <f t="array" ref="L45">_xlfn.IFS(S45="X","",T45="X",ERR監督コーチ未選択,V45="X",ERR選手未入力,W45=0,ERR選手区切,X45="X",ERRふりがな未入力,Y45=0,ERRふりがな区切,Z45="X",ERR審判資格,AB45="X",ERR登録番号,AC45&amp;AD45="XX",ERR登録番号,TRUE,"OK")</f>
        <v/>
      </c>
      <c r="M45" s="30" t="str">
        <f t="shared" si="16"/>
        <v/>
      </c>
      <c r="N45" s="30" t="str">
        <f t="shared" si="17"/>
        <v/>
      </c>
      <c r="O45" s="30" t="str">
        <f t="shared" si="18"/>
        <v/>
      </c>
      <c r="P45" s="30" t="str">
        <f t="shared" si="19"/>
        <v/>
      </c>
      <c r="Q45" s="30" t="str">
        <f t="shared" si="20"/>
        <v/>
      </c>
      <c r="S45" s="30" t="str">
        <f t="shared" si="21"/>
        <v>X</v>
      </c>
      <c r="T45" s="30" t="str">
        <f t="shared" si="22"/>
        <v>X</v>
      </c>
      <c r="V45" s="30" t="str">
        <f t="shared" si="23"/>
        <v>X</v>
      </c>
      <c r="W45" s="30">
        <f t="array" ref="W45">MAX(IFERROR(FIND(区切文字,N45),0))</f>
        <v>0</v>
      </c>
      <c r="X45" s="30" t="str">
        <f t="shared" si="24"/>
        <v>X</v>
      </c>
      <c r="Y45" s="30">
        <f t="array" ref="Y45">MAX(IFERROR(FIND(区切文字,O45),0))</f>
        <v>0</v>
      </c>
      <c r="Z45" s="30" t="str">
        <f t="shared" si="25"/>
        <v>X</v>
      </c>
      <c r="AB45" s="30" t="str">
        <f t="shared" si="26"/>
        <v>X</v>
      </c>
      <c r="AC45" s="30" t="str">
        <f t="shared" si="27"/>
        <v>X</v>
      </c>
      <c r="AD45" s="30" t="str">
        <f t="shared" si="28"/>
        <v>X</v>
      </c>
      <c r="AE45" s="30" t="str">
        <f t="shared" si="29"/>
        <v>X</v>
      </c>
      <c r="AF45" s="30" t="str">
        <f t="shared" si="30"/>
        <v>X</v>
      </c>
      <c r="AG45" s="30" t="str">
        <f t="shared" si="31"/>
        <v>X</v>
      </c>
      <c r="AH45" s="30" t="str">
        <f t="shared" si="32"/>
        <v>X</v>
      </c>
      <c r="AI45" s="30" t="str">
        <f t="shared" si="33"/>
        <v>X</v>
      </c>
    </row>
    <row r="46" spans="2:35" ht="25.5" customHeight="1" x14ac:dyDescent="0.2">
      <c r="B46" s="37">
        <v>44</v>
      </c>
      <c r="C46" s="48" t="str" cm="1">
        <f t="array" ref="C46">_xlfn.IFS(S46="X","",L46="OK","OK",TRUE,"NG")</f>
        <v/>
      </c>
      <c r="D46" s="27"/>
      <c r="E46" s="16"/>
      <c r="F46" s="16"/>
      <c r="G46" s="19"/>
      <c r="H46" s="52"/>
      <c r="J46" s="41" t="str">
        <f t="shared" si="15"/>
        <v/>
      </c>
      <c r="L46" s="30" t="str" cm="1">
        <f t="array" ref="L46">_xlfn.IFS(S46="X","",T46="X",ERR監督コーチ未選択,V46="X",ERR選手未入力,W46=0,ERR選手区切,X46="X",ERRふりがな未入力,Y46=0,ERRふりがな区切,Z46="X",ERR審判資格,AB46="X",ERR登録番号,AC46&amp;AD46="XX",ERR登録番号,TRUE,"OK")</f>
        <v/>
      </c>
      <c r="M46" s="30" t="str">
        <f t="shared" si="16"/>
        <v/>
      </c>
      <c r="N46" s="30" t="str">
        <f t="shared" si="17"/>
        <v/>
      </c>
      <c r="O46" s="30" t="str">
        <f t="shared" si="18"/>
        <v/>
      </c>
      <c r="P46" s="30" t="str">
        <f t="shared" si="19"/>
        <v/>
      </c>
      <c r="Q46" s="30" t="str">
        <f t="shared" si="20"/>
        <v/>
      </c>
      <c r="S46" s="30" t="str">
        <f t="shared" si="21"/>
        <v>X</v>
      </c>
      <c r="T46" s="30" t="str">
        <f t="shared" si="22"/>
        <v>X</v>
      </c>
      <c r="V46" s="30" t="str">
        <f t="shared" si="23"/>
        <v>X</v>
      </c>
      <c r="W46" s="30">
        <f t="array" ref="W46">MAX(IFERROR(FIND(区切文字,N46),0))</f>
        <v>0</v>
      </c>
      <c r="X46" s="30" t="str">
        <f t="shared" si="24"/>
        <v>X</v>
      </c>
      <c r="Y46" s="30">
        <f t="array" ref="Y46">MAX(IFERROR(FIND(区切文字,O46),0))</f>
        <v>0</v>
      </c>
      <c r="Z46" s="30" t="str">
        <f t="shared" si="25"/>
        <v>X</v>
      </c>
      <c r="AB46" s="30" t="str">
        <f t="shared" si="26"/>
        <v>X</v>
      </c>
      <c r="AC46" s="30" t="str">
        <f t="shared" si="27"/>
        <v>X</v>
      </c>
      <c r="AD46" s="30" t="str">
        <f t="shared" si="28"/>
        <v>X</v>
      </c>
      <c r="AE46" s="30" t="str">
        <f t="shared" si="29"/>
        <v>X</v>
      </c>
      <c r="AF46" s="30" t="str">
        <f t="shared" si="30"/>
        <v>X</v>
      </c>
      <c r="AG46" s="30" t="str">
        <f t="shared" si="31"/>
        <v>X</v>
      </c>
      <c r="AH46" s="30" t="str">
        <f t="shared" si="32"/>
        <v>X</v>
      </c>
      <c r="AI46" s="30" t="str">
        <f t="shared" si="33"/>
        <v>X</v>
      </c>
    </row>
    <row r="47" spans="2:35" ht="25.5" customHeight="1" x14ac:dyDescent="0.2">
      <c r="B47" s="37">
        <v>45</v>
      </c>
      <c r="C47" s="48" t="str" cm="1">
        <f t="array" ref="C47">_xlfn.IFS(S47="X","",L47="OK","OK",TRUE,"NG")</f>
        <v/>
      </c>
      <c r="D47" s="27"/>
      <c r="E47" s="16"/>
      <c r="F47" s="16"/>
      <c r="G47" s="19"/>
      <c r="H47" s="52"/>
      <c r="J47" s="41" t="str">
        <f t="shared" si="15"/>
        <v/>
      </c>
      <c r="L47" s="30" t="str" cm="1">
        <f t="array" ref="L47">_xlfn.IFS(S47="X","",T47="X",ERR監督コーチ未選択,V47="X",ERR選手未入力,W47=0,ERR選手区切,X47="X",ERRふりがな未入力,Y47=0,ERRふりがな区切,Z47="X",ERR審判資格,AB47="X",ERR登録番号,AC47&amp;AD47="XX",ERR登録番号,TRUE,"OK")</f>
        <v/>
      </c>
      <c r="M47" s="30" t="str">
        <f t="shared" si="16"/>
        <v/>
      </c>
      <c r="N47" s="30" t="str">
        <f t="shared" si="17"/>
        <v/>
      </c>
      <c r="O47" s="30" t="str">
        <f t="shared" si="18"/>
        <v/>
      </c>
      <c r="P47" s="30" t="str">
        <f t="shared" si="19"/>
        <v/>
      </c>
      <c r="Q47" s="30" t="str">
        <f t="shared" si="20"/>
        <v/>
      </c>
      <c r="S47" s="30" t="str">
        <f t="shared" si="21"/>
        <v>X</v>
      </c>
      <c r="T47" s="30" t="str">
        <f t="shared" si="22"/>
        <v>X</v>
      </c>
      <c r="V47" s="30" t="str">
        <f t="shared" si="23"/>
        <v>X</v>
      </c>
      <c r="W47" s="30">
        <f t="array" ref="W47">MAX(IFERROR(FIND(区切文字,N47),0))</f>
        <v>0</v>
      </c>
      <c r="X47" s="30" t="str">
        <f t="shared" si="24"/>
        <v>X</v>
      </c>
      <c r="Y47" s="30">
        <f t="array" ref="Y47">MAX(IFERROR(FIND(区切文字,O47),0))</f>
        <v>0</v>
      </c>
      <c r="Z47" s="30" t="str">
        <f t="shared" si="25"/>
        <v>X</v>
      </c>
      <c r="AB47" s="30" t="str">
        <f t="shared" si="26"/>
        <v>X</v>
      </c>
      <c r="AC47" s="30" t="str">
        <f t="shared" si="27"/>
        <v>X</v>
      </c>
      <c r="AD47" s="30" t="str">
        <f t="shared" si="28"/>
        <v>X</v>
      </c>
      <c r="AE47" s="30" t="str">
        <f t="shared" si="29"/>
        <v>X</v>
      </c>
      <c r="AF47" s="30" t="str">
        <f t="shared" si="30"/>
        <v>X</v>
      </c>
      <c r="AG47" s="30" t="str">
        <f t="shared" si="31"/>
        <v>X</v>
      </c>
      <c r="AH47" s="30" t="str">
        <f t="shared" si="32"/>
        <v>X</v>
      </c>
      <c r="AI47" s="30" t="str">
        <f t="shared" si="33"/>
        <v>X</v>
      </c>
    </row>
    <row r="48" spans="2:35" ht="25.5" customHeight="1" x14ac:dyDescent="0.2">
      <c r="B48" s="37">
        <v>46</v>
      </c>
      <c r="C48" s="48" t="str" cm="1">
        <f t="array" ref="C48">_xlfn.IFS(S48="X","",L48="OK","OK",TRUE,"NG")</f>
        <v/>
      </c>
      <c r="D48" s="27"/>
      <c r="E48" s="16"/>
      <c r="F48" s="16"/>
      <c r="G48" s="19"/>
      <c r="H48" s="52"/>
      <c r="J48" s="41" t="str">
        <f t="shared" si="15"/>
        <v/>
      </c>
      <c r="L48" s="30" t="str" cm="1">
        <f t="array" ref="L48">_xlfn.IFS(S48="X","",T48="X",ERR監督コーチ未選択,V48="X",ERR選手未入力,W48=0,ERR選手区切,X48="X",ERRふりがな未入力,Y48=0,ERRふりがな区切,Z48="X",ERR審判資格,AB48="X",ERR登録番号,AC48&amp;AD48="XX",ERR登録番号,TRUE,"OK")</f>
        <v/>
      </c>
      <c r="M48" s="30" t="str">
        <f t="shared" si="16"/>
        <v/>
      </c>
      <c r="N48" s="30" t="str">
        <f t="shared" si="17"/>
        <v/>
      </c>
      <c r="O48" s="30" t="str">
        <f t="shared" si="18"/>
        <v/>
      </c>
      <c r="P48" s="30" t="str">
        <f t="shared" si="19"/>
        <v/>
      </c>
      <c r="Q48" s="30" t="str">
        <f t="shared" si="20"/>
        <v/>
      </c>
      <c r="S48" s="30" t="str">
        <f t="shared" si="21"/>
        <v>X</v>
      </c>
      <c r="T48" s="30" t="str">
        <f t="shared" si="22"/>
        <v>X</v>
      </c>
      <c r="V48" s="30" t="str">
        <f t="shared" si="23"/>
        <v>X</v>
      </c>
      <c r="W48" s="30">
        <f t="array" ref="W48">MAX(IFERROR(FIND(区切文字,N48),0))</f>
        <v>0</v>
      </c>
      <c r="X48" s="30" t="str">
        <f t="shared" si="24"/>
        <v>X</v>
      </c>
      <c r="Y48" s="30">
        <f t="array" ref="Y48">MAX(IFERROR(FIND(区切文字,O48),0))</f>
        <v>0</v>
      </c>
      <c r="Z48" s="30" t="str">
        <f t="shared" si="25"/>
        <v>X</v>
      </c>
      <c r="AB48" s="30" t="str">
        <f t="shared" si="26"/>
        <v>X</v>
      </c>
      <c r="AC48" s="30" t="str">
        <f t="shared" si="27"/>
        <v>X</v>
      </c>
      <c r="AD48" s="30" t="str">
        <f t="shared" si="28"/>
        <v>X</v>
      </c>
      <c r="AE48" s="30" t="str">
        <f t="shared" si="29"/>
        <v>X</v>
      </c>
      <c r="AF48" s="30" t="str">
        <f t="shared" si="30"/>
        <v>X</v>
      </c>
      <c r="AG48" s="30" t="str">
        <f t="shared" si="31"/>
        <v>X</v>
      </c>
      <c r="AH48" s="30" t="str">
        <f t="shared" si="32"/>
        <v>X</v>
      </c>
      <c r="AI48" s="30" t="str">
        <f t="shared" si="33"/>
        <v>X</v>
      </c>
    </row>
    <row r="49" spans="2:38" ht="25.5" customHeight="1" x14ac:dyDescent="0.2">
      <c r="B49" s="37">
        <v>47</v>
      </c>
      <c r="C49" s="48" t="str" cm="1">
        <f t="array" ref="C49">_xlfn.IFS(S49="X","",L49="OK","OK",TRUE,"NG")</f>
        <v/>
      </c>
      <c r="D49" s="27"/>
      <c r="E49" s="16"/>
      <c r="F49" s="16"/>
      <c r="G49" s="19"/>
      <c r="H49" s="52"/>
      <c r="J49" s="41" t="str">
        <f t="shared" si="15"/>
        <v/>
      </c>
      <c r="L49" s="30" t="str" cm="1">
        <f t="array" ref="L49">_xlfn.IFS(S49="X","",T49="X",ERR監督コーチ未選択,V49="X",ERR選手未入力,W49=0,ERR選手区切,X49="X",ERRふりがな未入力,Y49=0,ERRふりがな区切,Z49="X",ERR審判資格,AB49="X",ERR登録番号,AC49&amp;AD49="XX",ERR登録番号,TRUE,"OK")</f>
        <v/>
      </c>
      <c r="M49" s="30" t="str">
        <f t="shared" si="16"/>
        <v/>
      </c>
      <c r="N49" s="30" t="str">
        <f t="shared" si="17"/>
        <v/>
      </c>
      <c r="O49" s="30" t="str">
        <f t="shared" si="18"/>
        <v/>
      </c>
      <c r="P49" s="30" t="str">
        <f t="shared" si="19"/>
        <v/>
      </c>
      <c r="Q49" s="30" t="str">
        <f t="shared" si="20"/>
        <v/>
      </c>
      <c r="S49" s="30" t="str">
        <f t="shared" si="21"/>
        <v>X</v>
      </c>
      <c r="T49" s="30" t="str">
        <f t="shared" si="22"/>
        <v>X</v>
      </c>
      <c r="V49" s="30" t="str">
        <f t="shared" si="23"/>
        <v>X</v>
      </c>
      <c r="W49" s="30">
        <f t="array" ref="W49">MAX(IFERROR(FIND(区切文字,N49),0))</f>
        <v>0</v>
      </c>
      <c r="X49" s="30" t="str">
        <f t="shared" si="24"/>
        <v>X</v>
      </c>
      <c r="Y49" s="30">
        <f t="array" ref="Y49">MAX(IFERROR(FIND(区切文字,O49),0))</f>
        <v>0</v>
      </c>
      <c r="Z49" s="30" t="str">
        <f t="shared" si="25"/>
        <v>X</v>
      </c>
      <c r="AB49" s="30" t="str">
        <f t="shared" si="26"/>
        <v>X</v>
      </c>
      <c r="AC49" s="30" t="str">
        <f t="shared" si="27"/>
        <v>X</v>
      </c>
      <c r="AD49" s="30" t="str">
        <f t="shared" si="28"/>
        <v>X</v>
      </c>
      <c r="AE49" s="30" t="str">
        <f t="shared" si="29"/>
        <v>X</v>
      </c>
      <c r="AF49" s="30" t="str">
        <f t="shared" si="30"/>
        <v>X</v>
      </c>
      <c r="AG49" s="30" t="str">
        <f t="shared" si="31"/>
        <v>X</v>
      </c>
      <c r="AH49" s="30" t="str">
        <f t="shared" si="32"/>
        <v>X</v>
      </c>
      <c r="AI49" s="30" t="str">
        <f t="shared" si="33"/>
        <v>X</v>
      </c>
    </row>
    <row r="50" spans="2:38" ht="25.5" customHeight="1" thickBot="1" x14ac:dyDescent="0.25">
      <c r="B50" s="38">
        <v>48</v>
      </c>
      <c r="C50" s="49" t="str" cm="1">
        <f t="array" ref="C50">_xlfn.IFS(S50="X","",L50="OK","OK",TRUE,"NG")</f>
        <v/>
      </c>
      <c r="D50" s="28"/>
      <c r="E50" s="17"/>
      <c r="F50" s="17"/>
      <c r="G50" s="20"/>
      <c r="H50" s="53"/>
      <c r="J50" s="42" t="str">
        <f t="shared" si="0"/>
        <v/>
      </c>
      <c r="L50" s="30" t="str" cm="1">
        <f t="array" ref="L50">_xlfn.IFS(S50="X","",T50="X",ERR監督コーチ未選択,V50="X",ERR選手未入力,W50=0,ERR選手区切,X50="X",ERRふりがな未入力,Y50=0,ERRふりがな区切,Z50="X",ERR審判資格,AB50="X",ERR登録番号,AC50&amp;AD50="XX",ERR登録番号,TRUE,"OK")</f>
        <v/>
      </c>
      <c r="M50" s="30" t="str">
        <f t="shared" si="1"/>
        <v/>
      </c>
      <c r="N50" s="30" t="str">
        <f t="shared" si="1"/>
        <v/>
      </c>
      <c r="O50" s="30" t="str">
        <f t="shared" si="1"/>
        <v/>
      </c>
      <c r="P50" s="30" t="str">
        <f t="shared" si="1"/>
        <v/>
      </c>
      <c r="Q50" s="30" t="str">
        <f t="shared" si="1"/>
        <v/>
      </c>
      <c r="S50" s="30" t="str">
        <f t="shared" si="2"/>
        <v>X</v>
      </c>
      <c r="T50" s="30" t="str">
        <f t="shared" si="3"/>
        <v>X</v>
      </c>
      <c r="V50" s="30" t="str">
        <f t="shared" si="4"/>
        <v>X</v>
      </c>
      <c r="W50" s="30">
        <f t="array" ref="W50">MAX(IFERROR(FIND(区切文字,N50),0))</f>
        <v>0</v>
      </c>
      <c r="X50" s="30" t="str">
        <f t="shared" si="5"/>
        <v>X</v>
      </c>
      <c r="Y50" s="30">
        <f t="array" ref="Y50">MAX(IFERROR(FIND(区切文字,O50),0))</f>
        <v>0</v>
      </c>
      <c r="Z50" s="30" t="str">
        <f t="shared" si="6"/>
        <v>X</v>
      </c>
      <c r="AB50" s="30" t="str">
        <f t="shared" si="7"/>
        <v>X</v>
      </c>
      <c r="AC50" s="30" t="str">
        <f t="shared" si="8"/>
        <v>X</v>
      </c>
      <c r="AD50" s="30" t="str">
        <f t="shared" si="9"/>
        <v>X</v>
      </c>
      <c r="AE50" s="30" t="str">
        <f t="shared" si="10"/>
        <v>X</v>
      </c>
      <c r="AF50" s="30" t="str">
        <f t="shared" si="11"/>
        <v>X</v>
      </c>
      <c r="AG50" s="30" t="str">
        <f t="shared" si="12"/>
        <v>X</v>
      </c>
      <c r="AH50" s="30" t="str">
        <f t="shared" si="13"/>
        <v>X</v>
      </c>
      <c r="AI50" s="30" t="str">
        <f t="shared" si="14"/>
        <v>X</v>
      </c>
    </row>
    <row r="51" spans="2:38" s="30" customFormat="1" ht="6.75" customHeight="1" x14ac:dyDescent="0.2">
      <c r="B51" s="8"/>
      <c r="C51" s="8"/>
      <c r="D51" s="8"/>
      <c r="E51" s="8"/>
      <c r="F51" s="8"/>
      <c r="G51" s="8"/>
      <c r="H51" s="9"/>
      <c r="I51" s="4"/>
      <c r="J51" s="4"/>
      <c r="K51" s="8"/>
      <c r="AL51" s="8"/>
    </row>
    <row r="52" spans="2:38" s="30" customFormat="1" ht="25.5" hidden="1" customHeight="1" thickBot="1" x14ac:dyDescent="0.25">
      <c r="B52" s="8"/>
      <c r="C52" s="10" t="str">
        <f>IF(S52&amp;T52&amp;U52="OO","OK","NG")</f>
        <v>OK</v>
      </c>
      <c r="D52" s="12" t="s">
        <v>18</v>
      </c>
      <c r="E52" s="25" t="s">
        <v>19</v>
      </c>
      <c r="F52" s="13"/>
      <c r="G52" s="11"/>
      <c r="H52" s="14"/>
      <c r="I52" s="4"/>
      <c r="J52" s="4"/>
      <c r="K52" s="8"/>
      <c r="N52" s="30">
        <f t="array" ref="N52">MAX(IFERROR(FIND(区切文字,TRIM(E52)),0))</f>
        <v>3</v>
      </c>
      <c r="S52" s="30" t="str">
        <f>IF(E52&amp;F52&amp;G52&amp;H52="","X","O")</f>
        <v>O</v>
      </c>
      <c r="T52" s="30" t="str">
        <f t="shared" ref="T52" si="34">IF(AND(S52="O",N52=0),"X","O")</f>
        <v>O</v>
      </c>
      <c r="AL52" s="8"/>
    </row>
  </sheetData>
  <sheetProtection algorithmName="SHA-512" hashValue="LGz7YorkMCSyIUvq7/SP+Vy9dAmNGaG4TF0fVkStQD+1h4sUjHtCZetihO43Bxrb5FlHLvrtiigNik0iu+VdGw==" saltValue="h12AuIlSzt8DC9GHV2AU6Q==" spinCount="100000" sheet="1" objects="1" scenarios="1"/>
  <phoneticPr fontId="1"/>
  <conditionalFormatting sqref="D3:D50">
    <cfRule type="expression" dxfId="13" priority="1">
      <formula>LEFT($D3,2)="女子"</formula>
    </cfRule>
    <cfRule type="expression" dxfId="12" priority="2">
      <formula>LEFT($D3,2)="男子"</formula>
    </cfRule>
    <cfRule type="expression" dxfId="11" priority="3">
      <formula>AND($S3="O",$AE3="X")</formula>
    </cfRule>
  </conditionalFormatting>
  <conditionalFormatting sqref="E3:E50">
    <cfRule type="expression" dxfId="10" priority="4">
      <formula>AND($S3="O",$AF3="X")</formula>
    </cfRule>
  </conditionalFormatting>
  <conditionalFormatting sqref="F3:F50">
    <cfRule type="expression" dxfId="9" priority="5">
      <formula>AND($S3="O",$AG3="X")</formula>
    </cfRule>
  </conditionalFormatting>
  <conditionalFormatting sqref="G3:G50">
    <cfRule type="expression" dxfId="8" priority="6">
      <formula>AND($S3="O",$AH3="X")</formula>
    </cfRule>
  </conditionalFormatting>
  <conditionalFormatting sqref="H3:H50">
    <cfRule type="expression" dxfId="7" priority="7">
      <formula>AND($S3="O",$AI3="X")</formula>
    </cfRule>
  </conditionalFormatting>
  <dataValidations count="2">
    <dataValidation type="list" allowBlank="1" showInputMessage="1" showErrorMessage="1" sqref="G3:G50" xr:uid="{3EDFE0D3-6B16-4AE3-87E5-4D5C39B2600E}">
      <formula1>審判資格</formula1>
    </dataValidation>
    <dataValidation type="list" allowBlank="1" showInputMessage="1" showErrorMessage="1" sqref="D3:D50" xr:uid="{EE1751F3-F8CF-49E9-BB87-B0585A23FF80}">
      <formula1>監督コーチ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753D9-A00E-47B2-8764-7F380459C02E}">
  <sheetPr codeName="Sheet4">
    <tabColor theme="5" tint="0.59999389629810485"/>
  </sheetPr>
  <dimension ref="B1:AK52"/>
  <sheetViews>
    <sheetView showGridLines="0" showRowColHeaders="0" zoomScaleNormal="100" workbookViewId="0">
      <selection activeCell="D3" sqref="D3"/>
    </sheetView>
  </sheetViews>
  <sheetFormatPr defaultColWidth="9" defaultRowHeight="22.8" x14ac:dyDescent="0.2"/>
  <cols>
    <col min="1" max="1" width="3.44140625" style="8" customWidth="1"/>
    <col min="2" max="2" width="5.77734375" style="8" bestFit="1" customWidth="1"/>
    <col min="3" max="3" width="6.88671875" style="8" bestFit="1" customWidth="1"/>
    <col min="4" max="4" width="10.88671875" style="8" customWidth="1"/>
    <col min="5" max="6" width="26.88671875" style="8" customWidth="1"/>
    <col min="7" max="7" width="14" style="8" bestFit="1" customWidth="1"/>
    <col min="8" max="8" width="27.33203125" style="9" customWidth="1"/>
    <col min="9" max="9" width="1.44140625" style="4" customWidth="1"/>
    <col min="10" max="10" width="33.6640625" style="4" customWidth="1"/>
    <col min="11" max="11" width="3.6640625" style="8" customWidth="1"/>
    <col min="12" max="35" width="5.6640625" style="30" hidden="1" customWidth="1"/>
    <col min="36" max="37" width="9" style="30" hidden="1" customWidth="1"/>
    <col min="38" max="16384" width="9" style="8"/>
  </cols>
  <sheetData>
    <row r="1" spans="2:35" ht="45" customHeight="1" thickBot="1" x14ac:dyDescent="0.25">
      <c r="E1" s="22"/>
      <c r="F1" s="22"/>
      <c r="G1" s="22"/>
      <c r="H1" s="23"/>
    </row>
    <row r="2" spans="2:35" ht="36.75" customHeight="1" thickBot="1" x14ac:dyDescent="0.25">
      <c r="B2" s="32" t="s">
        <v>72</v>
      </c>
      <c r="C2" s="34" t="s">
        <v>16</v>
      </c>
      <c r="D2" s="29" t="s">
        <v>36</v>
      </c>
      <c r="E2" s="31" t="s">
        <v>73</v>
      </c>
      <c r="F2" s="31" t="s">
        <v>74</v>
      </c>
      <c r="G2" s="29" t="s">
        <v>4</v>
      </c>
      <c r="H2" s="68" t="s">
        <v>91</v>
      </c>
      <c r="J2" s="33" t="s">
        <v>43</v>
      </c>
      <c r="L2" s="30" t="s">
        <v>67</v>
      </c>
      <c r="M2" s="30" t="s">
        <v>51</v>
      </c>
      <c r="N2" s="30" t="s">
        <v>52</v>
      </c>
      <c r="O2" s="30" t="s">
        <v>53</v>
      </c>
      <c r="P2" s="30" t="s">
        <v>54</v>
      </c>
      <c r="Q2" s="30" t="s">
        <v>55</v>
      </c>
      <c r="S2" s="30" t="s">
        <v>44</v>
      </c>
      <c r="T2" s="30" t="s">
        <v>45</v>
      </c>
      <c r="U2" s="30" t="s">
        <v>63</v>
      </c>
      <c r="V2" s="30" t="s">
        <v>46</v>
      </c>
      <c r="W2" s="30" t="s">
        <v>47</v>
      </c>
      <c r="X2" s="30" t="s">
        <v>48</v>
      </c>
      <c r="Y2" s="30" t="s">
        <v>49</v>
      </c>
      <c r="Z2" s="30" t="s">
        <v>50</v>
      </c>
      <c r="AA2" s="30" t="s">
        <v>56</v>
      </c>
      <c r="AB2" s="30" t="s">
        <v>66</v>
      </c>
      <c r="AC2" s="30" t="s">
        <v>89</v>
      </c>
      <c r="AD2" s="30" t="s">
        <v>89</v>
      </c>
      <c r="AE2" s="30" t="s">
        <v>68</v>
      </c>
      <c r="AF2" s="30" t="s">
        <v>69</v>
      </c>
      <c r="AG2" s="30" t="s">
        <v>70</v>
      </c>
      <c r="AH2" s="30" t="s">
        <v>71</v>
      </c>
      <c r="AI2" s="30" t="s">
        <v>90</v>
      </c>
    </row>
    <row r="3" spans="2:35" ht="25.5" customHeight="1" x14ac:dyDescent="0.2">
      <c r="B3" s="35">
        <v>1</v>
      </c>
      <c r="C3" s="36" t="str" cm="1">
        <f t="array" ref="C3">_xlfn.IFS(S3="X","",L3="OK","OK",TRUE,"NG")</f>
        <v/>
      </c>
      <c r="D3" s="26"/>
      <c r="E3" s="15"/>
      <c r="F3" s="15"/>
      <c r="G3" s="18"/>
      <c r="H3" s="51"/>
      <c r="J3" s="40" t="str">
        <f>IF(L3="OK","",L3)</f>
        <v/>
      </c>
      <c r="L3" s="30" t="str" cm="1">
        <f t="array" ref="L3">_xlfn.IFS(S3="X","",T3="X",ERR種目未選択,V3="X",ERR選手未入力,W3=0,ERR選手区切,X3="X",ERRふりがな未入力,Y3=0,ERRふりがな区切,Z3="X",ERR学年,U3&lt;AA3,ERR学年,AB3="X",ERRクラブ名未入力,TRUE,"OK")</f>
        <v/>
      </c>
      <c r="M3" s="30" t="str">
        <f>TRIM(D3)</f>
        <v/>
      </c>
      <c r="N3" s="30" t="str">
        <f>TRIM(E3)</f>
        <v/>
      </c>
      <c r="O3" s="30" t="str">
        <f>TRIM(F3)</f>
        <v/>
      </c>
      <c r="P3" s="30" t="str">
        <f>TRIM(G3)</f>
        <v/>
      </c>
      <c r="Q3" s="30" t="str">
        <f>TRIM(H3)</f>
        <v/>
      </c>
      <c r="S3" s="30" t="str">
        <f>IF(M3&amp;N3&amp;O3&amp;P3&amp;Q3="","X","O")</f>
        <v>X</v>
      </c>
      <c r="T3" s="30" t="str">
        <f>IF(M3="","X","O")</f>
        <v>X</v>
      </c>
      <c r="U3" s="30" t="e">
        <f t="shared" ref="U3" si="0">VLOOKUP(M3,競技種目上限学年,2,FALSE)</f>
        <v>#N/A</v>
      </c>
      <c r="V3" s="30" t="str">
        <f>IF(TRIM(N3)="","X","O")</f>
        <v>X</v>
      </c>
      <c r="W3" s="30">
        <f t="array" ref="W3">MAX(IFERROR(FIND(区切文字,N3),0))</f>
        <v>0</v>
      </c>
      <c r="X3" s="30" t="str">
        <f>IF(O3="","X","O")</f>
        <v>X</v>
      </c>
      <c r="Y3" s="30">
        <f t="array" ref="Y3">MAX(IFERROR(FIND(区切文字,O3),0))</f>
        <v>0</v>
      </c>
      <c r="Z3" s="30" t="str">
        <f>IF(P3="","X","O")</f>
        <v>X</v>
      </c>
      <c r="AA3" s="30" t="e">
        <f t="shared" ref="AA3" si="1">VLOOKUP(P3,学年変換,2,FALSE)</f>
        <v>#N/A</v>
      </c>
      <c r="AB3" s="30" t="str">
        <f>IF(Q3="","X","O")</f>
        <v>X</v>
      </c>
      <c r="AE3" s="30" t="str">
        <f>IF(AND(S3="O",T3="O"),"O","X")</f>
        <v>X</v>
      </c>
      <c r="AF3" s="30" t="str">
        <f>IF(AND(S3="O",V3="O",W3&lt;&gt;0),"O","X")</f>
        <v>X</v>
      </c>
      <c r="AG3" s="30" t="str">
        <f>IF(AND(S3="O",X3="O",Y3&lt;&gt;0),"O","X")</f>
        <v>X</v>
      </c>
      <c r="AH3" s="30" t="str">
        <f>IFERROR(IF(AND(S3="O",Z3="O",U3&gt;=AA3),"O","X"),"X")</f>
        <v>X</v>
      </c>
      <c r="AI3" s="30" t="str">
        <f>IF(AND(S3="O",AB3="O"),"O","X")</f>
        <v>X</v>
      </c>
    </row>
    <row r="4" spans="2:35" ht="25.5" customHeight="1" x14ac:dyDescent="0.2">
      <c r="B4" s="37">
        <v>2</v>
      </c>
      <c r="C4" s="36" t="str" cm="1">
        <f t="array" ref="C4">_xlfn.IFS(S4="X","",L4="OK","OK",TRUE,"NG")</f>
        <v/>
      </c>
      <c r="D4" s="27"/>
      <c r="E4" s="16"/>
      <c r="F4" s="16"/>
      <c r="G4" s="19"/>
      <c r="H4" s="52"/>
      <c r="J4" s="41" t="str">
        <f t="shared" ref="J4:J50" si="2">IF(L4="OK","",L4)</f>
        <v/>
      </c>
      <c r="L4" s="30" t="str" cm="1">
        <f t="array" ref="L4">_xlfn.IFS(S4="X","",T4="X",ERR種目未選択,V4="X",ERR選手未入力,W4=0,ERR選手区切,X4="X",ERRふりがな未入力,Y4=0,ERRふりがな区切,Z4="X",ERR学年,U4&lt;AA4,ERR学年,AB4="X",ERRクラブ名未入力,TRUE,"OK")</f>
        <v/>
      </c>
      <c r="M4" s="30" t="str">
        <f t="shared" ref="M4:M50" si="3">TRIM(D4)</f>
        <v/>
      </c>
      <c r="N4" s="30" t="str">
        <f t="shared" ref="N4:N50" si="4">TRIM(E4)</f>
        <v/>
      </c>
      <c r="O4" s="30" t="str">
        <f t="shared" ref="O4:O50" si="5">TRIM(F4)</f>
        <v/>
      </c>
      <c r="P4" s="30" t="str">
        <f t="shared" ref="P4:P50" si="6">TRIM(G4)</f>
        <v/>
      </c>
      <c r="Q4" s="30" t="str">
        <f t="shared" ref="Q4:Q50" si="7">TRIM(H4)</f>
        <v/>
      </c>
      <c r="S4" s="30" t="str">
        <f t="shared" ref="S4:S50" si="8">IF(M4&amp;N4&amp;O4&amp;P4&amp;Q4="","X","O")</f>
        <v>X</v>
      </c>
      <c r="T4" s="30" t="str">
        <f t="shared" ref="T4:T50" si="9">IF(M4="","X","O")</f>
        <v>X</v>
      </c>
      <c r="U4" s="30" t="e">
        <f t="shared" ref="U4:U50" si="10">VLOOKUP(M4,競技種目上限学年,2,FALSE)</f>
        <v>#N/A</v>
      </c>
      <c r="V4" s="30" t="str">
        <f t="shared" ref="V4:V50" si="11">IF(TRIM(N4)="","X","O")</f>
        <v>X</v>
      </c>
      <c r="W4" s="30">
        <f t="array" ref="W4">MAX(IFERROR(FIND(区切文字,N4),0))</f>
        <v>0</v>
      </c>
      <c r="X4" s="30" t="str">
        <f t="shared" ref="X4:X50" si="12">IF(O4="","X","O")</f>
        <v>X</v>
      </c>
      <c r="Y4" s="30">
        <f t="array" ref="Y4">MAX(IFERROR(FIND(区切文字,O4),0))</f>
        <v>0</v>
      </c>
      <c r="Z4" s="30" t="str">
        <f t="shared" ref="Z4:Z50" si="13">IF(P4="","X","O")</f>
        <v>X</v>
      </c>
      <c r="AA4" s="30" t="e">
        <f t="shared" ref="AA4:AA50" si="14">VLOOKUP(P4,学年変換,2,FALSE)</f>
        <v>#N/A</v>
      </c>
      <c r="AB4" s="30" t="str">
        <f t="shared" ref="AB4:AB50" si="15">IF(Q4="","X","O")</f>
        <v>X</v>
      </c>
      <c r="AE4" s="30" t="str">
        <f t="shared" ref="AE4:AE50" si="16">IF(AND(S4="O",T4="O"),"O","X")</f>
        <v>X</v>
      </c>
      <c r="AF4" s="30" t="str">
        <f t="shared" ref="AF4:AF50" si="17">IF(AND(S4="O",V4="O",W4&lt;&gt;0),"O","X")</f>
        <v>X</v>
      </c>
      <c r="AG4" s="30" t="str">
        <f t="shared" ref="AG4:AG50" si="18">IF(AND(S4="O",X4="O",Y4&lt;&gt;0),"O","X")</f>
        <v>X</v>
      </c>
      <c r="AH4" s="30" t="str">
        <f t="shared" ref="AH4:AH50" si="19">IFERROR(IF(AND(S4="O",Z4="O",U4&gt;=AA4),"O","X"),"X")</f>
        <v>X</v>
      </c>
      <c r="AI4" s="30" t="str">
        <f t="shared" ref="AI4:AI50" si="20">IF(AND(S4="O",AB4="O"),"O","X")</f>
        <v>X</v>
      </c>
    </row>
    <row r="5" spans="2:35" ht="25.5" customHeight="1" x14ac:dyDescent="0.2">
      <c r="B5" s="37">
        <v>3</v>
      </c>
      <c r="C5" s="36" t="str" cm="1">
        <f t="array" ref="C5">_xlfn.IFS(S5="X","",L5="OK","OK",TRUE,"NG")</f>
        <v/>
      </c>
      <c r="D5" s="27"/>
      <c r="E5" s="16"/>
      <c r="F5" s="16"/>
      <c r="G5" s="19"/>
      <c r="H5" s="52"/>
      <c r="J5" s="41" t="str">
        <f t="shared" si="2"/>
        <v/>
      </c>
      <c r="L5" s="30" t="str" cm="1">
        <f t="array" ref="L5">_xlfn.IFS(S5="X","",T5="X",ERR種目未選択,V5="X",ERR選手未入力,W5=0,ERR選手区切,X5="X",ERRふりがな未入力,Y5=0,ERRふりがな区切,Z5="X",ERR学年,U5&lt;AA5,ERR学年,AB5="X",ERRクラブ名未入力,TRUE,"OK")</f>
        <v/>
      </c>
      <c r="M5" s="30" t="str">
        <f t="shared" si="3"/>
        <v/>
      </c>
      <c r="N5" s="30" t="str">
        <f t="shared" si="4"/>
        <v/>
      </c>
      <c r="O5" s="30" t="str">
        <f t="shared" si="5"/>
        <v/>
      </c>
      <c r="P5" s="30" t="str">
        <f t="shared" si="6"/>
        <v/>
      </c>
      <c r="Q5" s="30" t="str">
        <f t="shared" si="7"/>
        <v/>
      </c>
      <c r="S5" s="30" t="str">
        <f t="shared" si="8"/>
        <v>X</v>
      </c>
      <c r="T5" s="30" t="str">
        <f t="shared" si="9"/>
        <v>X</v>
      </c>
      <c r="U5" s="30" t="e">
        <f t="shared" si="10"/>
        <v>#N/A</v>
      </c>
      <c r="V5" s="30" t="str">
        <f t="shared" si="11"/>
        <v>X</v>
      </c>
      <c r="W5" s="30">
        <f t="array" ref="W5">MAX(IFERROR(FIND(区切文字,N5),0))</f>
        <v>0</v>
      </c>
      <c r="X5" s="30" t="str">
        <f t="shared" si="12"/>
        <v>X</v>
      </c>
      <c r="Y5" s="30">
        <f t="array" ref="Y5">MAX(IFERROR(FIND(区切文字,O5),0))</f>
        <v>0</v>
      </c>
      <c r="Z5" s="30" t="str">
        <f t="shared" si="13"/>
        <v>X</v>
      </c>
      <c r="AA5" s="30" t="e">
        <f t="shared" si="14"/>
        <v>#N/A</v>
      </c>
      <c r="AB5" s="30" t="str">
        <f t="shared" si="15"/>
        <v>X</v>
      </c>
      <c r="AE5" s="30" t="str">
        <f t="shared" si="16"/>
        <v>X</v>
      </c>
      <c r="AF5" s="30" t="str">
        <f t="shared" si="17"/>
        <v>X</v>
      </c>
      <c r="AG5" s="30" t="str">
        <f t="shared" si="18"/>
        <v>X</v>
      </c>
      <c r="AH5" s="30" t="str">
        <f t="shared" si="19"/>
        <v>X</v>
      </c>
      <c r="AI5" s="30" t="str">
        <f t="shared" si="20"/>
        <v>X</v>
      </c>
    </row>
    <row r="6" spans="2:35" ht="25.5" customHeight="1" x14ac:dyDescent="0.2">
      <c r="B6" s="37">
        <v>4</v>
      </c>
      <c r="C6" s="36" t="str" cm="1">
        <f t="array" ref="C6">_xlfn.IFS(S6="X","",L6="OK","OK",TRUE,"NG")</f>
        <v/>
      </c>
      <c r="D6" s="27"/>
      <c r="E6" s="16"/>
      <c r="F6" s="16"/>
      <c r="G6" s="19"/>
      <c r="H6" s="52"/>
      <c r="J6" s="41" t="str">
        <f t="shared" si="2"/>
        <v/>
      </c>
      <c r="L6" s="30" t="str" cm="1">
        <f t="array" ref="L6">_xlfn.IFS(S6="X","",T6="X",ERR種目未選択,V6="X",ERR選手未入力,W6=0,ERR選手区切,X6="X",ERRふりがな未入力,Y6=0,ERRふりがな区切,Z6="X",ERR学年,U6&lt;AA6,ERR学年,AB6="X",ERRクラブ名未入力,TRUE,"OK")</f>
        <v/>
      </c>
      <c r="M6" s="30" t="str">
        <f t="shared" si="3"/>
        <v/>
      </c>
      <c r="N6" s="30" t="str">
        <f t="shared" si="4"/>
        <v/>
      </c>
      <c r="O6" s="30" t="str">
        <f t="shared" si="5"/>
        <v/>
      </c>
      <c r="P6" s="30" t="str">
        <f t="shared" si="6"/>
        <v/>
      </c>
      <c r="Q6" s="30" t="str">
        <f t="shared" si="7"/>
        <v/>
      </c>
      <c r="S6" s="30" t="str">
        <f t="shared" si="8"/>
        <v>X</v>
      </c>
      <c r="T6" s="30" t="str">
        <f t="shared" si="9"/>
        <v>X</v>
      </c>
      <c r="U6" s="30" t="e">
        <f t="shared" si="10"/>
        <v>#N/A</v>
      </c>
      <c r="V6" s="30" t="str">
        <f t="shared" si="11"/>
        <v>X</v>
      </c>
      <c r="W6" s="30">
        <f t="array" ref="W6">MAX(IFERROR(FIND(区切文字,N6),0))</f>
        <v>0</v>
      </c>
      <c r="X6" s="30" t="str">
        <f t="shared" si="12"/>
        <v>X</v>
      </c>
      <c r="Y6" s="30">
        <f t="array" ref="Y6">MAX(IFERROR(FIND(区切文字,O6),0))</f>
        <v>0</v>
      </c>
      <c r="Z6" s="30" t="str">
        <f t="shared" si="13"/>
        <v>X</v>
      </c>
      <c r="AA6" s="30" t="e">
        <f t="shared" si="14"/>
        <v>#N/A</v>
      </c>
      <c r="AB6" s="30" t="str">
        <f t="shared" si="15"/>
        <v>X</v>
      </c>
      <c r="AE6" s="30" t="str">
        <f t="shared" si="16"/>
        <v>X</v>
      </c>
      <c r="AF6" s="30" t="str">
        <f t="shared" si="17"/>
        <v>X</v>
      </c>
      <c r="AG6" s="30" t="str">
        <f t="shared" si="18"/>
        <v>X</v>
      </c>
      <c r="AH6" s="30" t="str">
        <f t="shared" si="19"/>
        <v>X</v>
      </c>
      <c r="AI6" s="30" t="str">
        <f t="shared" si="20"/>
        <v>X</v>
      </c>
    </row>
    <row r="7" spans="2:35" ht="25.5" customHeight="1" x14ac:dyDescent="0.2">
      <c r="B7" s="37">
        <v>5</v>
      </c>
      <c r="C7" s="36" t="str" cm="1">
        <f t="array" ref="C7">_xlfn.IFS(S7="X","",L7="OK","OK",TRUE,"NG")</f>
        <v/>
      </c>
      <c r="D7" s="27"/>
      <c r="E7" s="16"/>
      <c r="F7" s="16"/>
      <c r="G7" s="19"/>
      <c r="H7" s="52"/>
      <c r="J7" s="41" t="str">
        <f t="shared" si="2"/>
        <v/>
      </c>
      <c r="L7" s="30" t="str" cm="1">
        <f t="array" ref="L7">_xlfn.IFS(S7="X","",T7="X",ERR種目未選択,V7="X",ERR選手未入力,W7=0,ERR選手区切,X7="X",ERRふりがな未入力,Y7=0,ERRふりがな区切,Z7="X",ERR学年,U7&lt;AA7,ERR学年,AB7="X",ERRクラブ名未入力,TRUE,"OK")</f>
        <v/>
      </c>
      <c r="M7" s="30" t="str">
        <f t="shared" si="3"/>
        <v/>
      </c>
      <c r="N7" s="30" t="str">
        <f t="shared" si="4"/>
        <v/>
      </c>
      <c r="O7" s="30" t="str">
        <f t="shared" si="5"/>
        <v/>
      </c>
      <c r="P7" s="30" t="str">
        <f t="shared" si="6"/>
        <v/>
      </c>
      <c r="Q7" s="30" t="str">
        <f t="shared" si="7"/>
        <v/>
      </c>
      <c r="S7" s="30" t="str">
        <f t="shared" si="8"/>
        <v>X</v>
      </c>
      <c r="T7" s="30" t="str">
        <f t="shared" si="9"/>
        <v>X</v>
      </c>
      <c r="U7" s="30" t="e">
        <f t="shared" si="10"/>
        <v>#N/A</v>
      </c>
      <c r="V7" s="30" t="str">
        <f t="shared" si="11"/>
        <v>X</v>
      </c>
      <c r="W7" s="30">
        <f t="array" ref="W7">MAX(IFERROR(FIND(区切文字,N7),0))</f>
        <v>0</v>
      </c>
      <c r="X7" s="30" t="str">
        <f t="shared" si="12"/>
        <v>X</v>
      </c>
      <c r="Y7" s="30">
        <f t="array" ref="Y7">MAX(IFERROR(FIND(区切文字,O7),0))</f>
        <v>0</v>
      </c>
      <c r="Z7" s="30" t="str">
        <f t="shared" si="13"/>
        <v>X</v>
      </c>
      <c r="AA7" s="30" t="e">
        <f t="shared" si="14"/>
        <v>#N/A</v>
      </c>
      <c r="AB7" s="30" t="str">
        <f t="shared" si="15"/>
        <v>X</v>
      </c>
      <c r="AE7" s="30" t="str">
        <f t="shared" si="16"/>
        <v>X</v>
      </c>
      <c r="AF7" s="30" t="str">
        <f t="shared" si="17"/>
        <v>X</v>
      </c>
      <c r="AG7" s="30" t="str">
        <f t="shared" si="18"/>
        <v>X</v>
      </c>
      <c r="AH7" s="30" t="str">
        <f t="shared" si="19"/>
        <v>X</v>
      </c>
      <c r="AI7" s="30" t="str">
        <f t="shared" si="20"/>
        <v>X</v>
      </c>
    </row>
    <row r="8" spans="2:35" ht="25.5" customHeight="1" x14ac:dyDescent="0.2">
      <c r="B8" s="37">
        <v>6</v>
      </c>
      <c r="C8" s="36" t="str" cm="1">
        <f t="array" ref="C8">_xlfn.IFS(S8="X","",L8="OK","OK",TRUE,"NG")</f>
        <v/>
      </c>
      <c r="D8" s="27"/>
      <c r="E8" s="16"/>
      <c r="F8" s="16"/>
      <c r="G8" s="19"/>
      <c r="H8" s="52"/>
      <c r="J8" s="41" t="str">
        <f t="shared" si="2"/>
        <v/>
      </c>
      <c r="L8" s="30" t="str" cm="1">
        <f t="array" ref="L8">_xlfn.IFS(S8="X","",T8="X",ERR種目未選択,V8="X",ERR選手未入力,W8=0,ERR選手区切,X8="X",ERRふりがな未入力,Y8=0,ERRふりがな区切,Z8="X",ERR学年,U8&lt;AA8,ERR学年,AB8="X",ERRクラブ名未入力,TRUE,"OK")</f>
        <v/>
      </c>
      <c r="M8" s="30" t="str">
        <f t="shared" si="3"/>
        <v/>
      </c>
      <c r="N8" s="30" t="str">
        <f t="shared" si="4"/>
        <v/>
      </c>
      <c r="O8" s="30" t="str">
        <f t="shared" si="5"/>
        <v/>
      </c>
      <c r="P8" s="30" t="str">
        <f t="shared" si="6"/>
        <v/>
      </c>
      <c r="Q8" s="30" t="str">
        <f t="shared" si="7"/>
        <v/>
      </c>
      <c r="S8" s="30" t="str">
        <f t="shared" si="8"/>
        <v>X</v>
      </c>
      <c r="T8" s="30" t="str">
        <f t="shared" si="9"/>
        <v>X</v>
      </c>
      <c r="U8" s="30" t="e">
        <f t="shared" si="10"/>
        <v>#N/A</v>
      </c>
      <c r="V8" s="30" t="str">
        <f t="shared" si="11"/>
        <v>X</v>
      </c>
      <c r="W8" s="30">
        <f t="array" ref="W8">MAX(IFERROR(FIND(区切文字,N8),0))</f>
        <v>0</v>
      </c>
      <c r="X8" s="30" t="str">
        <f t="shared" si="12"/>
        <v>X</v>
      </c>
      <c r="Y8" s="30">
        <f t="array" ref="Y8">MAX(IFERROR(FIND(区切文字,O8),0))</f>
        <v>0</v>
      </c>
      <c r="Z8" s="30" t="str">
        <f t="shared" si="13"/>
        <v>X</v>
      </c>
      <c r="AA8" s="30" t="e">
        <f t="shared" si="14"/>
        <v>#N/A</v>
      </c>
      <c r="AB8" s="30" t="str">
        <f t="shared" si="15"/>
        <v>X</v>
      </c>
      <c r="AE8" s="30" t="str">
        <f t="shared" si="16"/>
        <v>X</v>
      </c>
      <c r="AF8" s="30" t="str">
        <f t="shared" si="17"/>
        <v>X</v>
      </c>
      <c r="AG8" s="30" t="str">
        <f t="shared" si="18"/>
        <v>X</v>
      </c>
      <c r="AH8" s="30" t="str">
        <f t="shared" si="19"/>
        <v>X</v>
      </c>
      <c r="AI8" s="30" t="str">
        <f t="shared" si="20"/>
        <v>X</v>
      </c>
    </row>
    <row r="9" spans="2:35" ht="25.5" customHeight="1" x14ac:dyDescent="0.2">
      <c r="B9" s="37">
        <v>7</v>
      </c>
      <c r="C9" s="36" t="str" cm="1">
        <f t="array" ref="C9">_xlfn.IFS(S9="X","",L9="OK","OK",TRUE,"NG")</f>
        <v/>
      </c>
      <c r="D9" s="27"/>
      <c r="E9" s="16"/>
      <c r="F9" s="16"/>
      <c r="G9" s="19"/>
      <c r="H9" s="52"/>
      <c r="J9" s="41" t="str">
        <f t="shared" si="2"/>
        <v/>
      </c>
      <c r="L9" s="30" t="str" cm="1">
        <f t="array" ref="L9">_xlfn.IFS(S9="X","",T9="X",ERR種目未選択,V9="X",ERR選手未入力,W9=0,ERR選手区切,X9="X",ERRふりがな未入力,Y9=0,ERRふりがな区切,Z9="X",ERR学年,U9&lt;AA9,ERR学年,AB9="X",ERRクラブ名未入力,TRUE,"OK")</f>
        <v/>
      </c>
      <c r="M9" s="30" t="str">
        <f t="shared" si="3"/>
        <v/>
      </c>
      <c r="N9" s="30" t="str">
        <f t="shared" si="4"/>
        <v/>
      </c>
      <c r="O9" s="30" t="str">
        <f t="shared" si="5"/>
        <v/>
      </c>
      <c r="P9" s="30" t="str">
        <f t="shared" si="6"/>
        <v/>
      </c>
      <c r="Q9" s="30" t="str">
        <f t="shared" si="7"/>
        <v/>
      </c>
      <c r="S9" s="30" t="str">
        <f t="shared" si="8"/>
        <v>X</v>
      </c>
      <c r="T9" s="30" t="str">
        <f t="shared" si="9"/>
        <v>X</v>
      </c>
      <c r="U9" s="30" t="e">
        <f t="shared" si="10"/>
        <v>#N/A</v>
      </c>
      <c r="V9" s="30" t="str">
        <f t="shared" si="11"/>
        <v>X</v>
      </c>
      <c r="W9" s="30">
        <f t="array" ref="W9">MAX(IFERROR(FIND(区切文字,N9),0))</f>
        <v>0</v>
      </c>
      <c r="X9" s="30" t="str">
        <f t="shared" si="12"/>
        <v>X</v>
      </c>
      <c r="Y9" s="30">
        <f t="array" ref="Y9">MAX(IFERROR(FIND(区切文字,O9),0))</f>
        <v>0</v>
      </c>
      <c r="Z9" s="30" t="str">
        <f t="shared" si="13"/>
        <v>X</v>
      </c>
      <c r="AA9" s="30" t="e">
        <f t="shared" si="14"/>
        <v>#N/A</v>
      </c>
      <c r="AB9" s="30" t="str">
        <f t="shared" si="15"/>
        <v>X</v>
      </c>
      <c r="AE9" s="30" t="str">
        <f t="shared" si="16"/>
        <v>X</v>
      </c>
      <c r="AF9" s="30" t="str">
        <f t="shared" si="17"/>
        <v>X</v>
      </c>
      <c r="AG9" s="30" t="str">
        <f t="shared" si="18"/>
        <v>X</v>
      </c>
      <c r="AH9" s="30" t="str">
        <f t="shared" si="19"/>
        <v>X</v>
      </c>
      <c r="AI9" s="30" t="str">
        <f t="shared" si="20"/>
        <v>X</v>
      </c>
    </row>
    <row r="10" spans="2:35" ht="25.5" customHeight="1" x14ac:dyDescent="0.2">
      <c r="B10" s="37">
        <v>8</v>
      </c>
      <c r="C10" s="36" t="str" cm="1">
        <f t="array" ref="C10">_xlfn.IFS(S10="X","",L10="OK","OK",TRUE,"NG")</f>
        <v/>
      </c>
      <c r="D10" s="27"/>
      <c r="E10" s="16"/>
      <c r="F10" s="16"/>
      <c r="G10" s="19"/>
      <c r="H10" s="52"/>
      <c r="J10" s="41" t="str">
        <f t="shared" si="2"/>
        <v/>
      </c>
      <c r="L10" s="30" t="str" cm="1">
        <f t="array" ref="L10">_xlfn.IFS(S10="X","",T10="X",ERR種目未選択,V10="X",ERR選手未入力,W10=0,ERR選手区切,X10="X",ERRふりがな未入力,Y10=0,ERRふりがな区切,Z10="X",ERR学年,U10&lt;AA10,ERR学年,AB10="X",ERRクラブ名未入力,TRUE,"OK")</f>
        <v/>
      </c>
      <c r="M10" s="30" t="str">
        <f t="shared" si="3"/>
        <v/>
      </c>
      <c r="N10" s="30" t="str">
        <f t="shared" si="4"/>
        <v/>
      </c>
      <c r="O10" s="30" t="str">
        <f t="shared" si="5"/>
        <v/>
      </c>
      <c r="P10" s="30" t="str">
        <f t="shared" si="6"/>
        <v/>
      </c>
      <c r="Q10" s="30" t="str">
        <f t="shared" si="7"/>
        <v/>
      </c>
      <c r="S10" s="30" t="str">
        <f t="shared" si="8"/>
        <v>X</v>
      </c>
      <c r="T10" s="30" t="str">
        <f t="shared" si="9"/>
        <v>X</v>
      </c>
      <c r="U10" s="30" t="e">
        <f t="shared" si="10"/>
        <v>#N/A</v>
      </c>
      <c r="V10" s="30" t="str">
        <f t="shared" si="11"/>
        <v>X</v>
      </c>
      <c r="W10" s="30">
        <f t="array" ref="W10">MAX(IFERROR(FIND(区切文字,N10),0))</f>
        <v>0</v>
      </c>
      <c r="X10" s="30" t="str">
        <f t="shared" si="12"/>
        <v>X</v>
      </c>
      <c r="Y10" s="30">
        <f t="array" ref="Y10">MAX(IFERROR(FIND(区切文字,O10),0))</f>
        <v>0</v>
      </c>
      <c r="Z10" s="30" t="str">
        <f t="shared" si="13"/>
        <v>X</v>
      </c>
      <c r="AA10" s="30" t="e">
        <f t="shared" si="14"/>
        <v>#N/A</v>
      </c>
      <c r="AB10" s="30" t="str">
        <f t="shared" si="15"/>
        <v>X</v>
      </c>
      <c r="AE10" s="30" t="str">
        <f t="shared" si="16"/>
        <v>X</v>
      </c>
      <c r="AF10" s="30" t="str">
        <f t="shared" si="17"/>
        <v>X</v>
      </c>
      <c r="AG10" s="30" t="str">
        <f t="shared" si="18"/>
        <v>X</v>
      </c>
      <c r="AH10" s="30" t="str">
        <f t="shared" si="19"/>
        <v>X</v>
      </c>
      <c r="AI10" s="30" t="str">
        <f t="shared" si="20"/>
        <v>X</v>
      </c>
    </row>
    <row r="11" spans="2:35" ht="25.5" customHeight="1" x14ac:dyDescent="0.2">
      <c r="B11" s="37">
        <v>9</v>
      </c>
      <c r="C11" s="36" t="str" cm="1">
        <f t="array" ref="C11">_xlfn.IFS(S11="X","",L11="OK","OK",TRUE,"NG")</f>
        <v/>
      </c>
      <c r="D11" s="27"/>
      <c r="E11" s="16"/>
      <c r="F11" s="16"/>
      <c r="G11" s="19"/>
      <c r="H11" s="52"/>
      <c r="J11" s="41" t="str">
        <f t="shared" ref="J11:J20" si="21">IF(L11="OK","",L11)</f>
        <v/>
      </c>
      <c r="L11" s="30" t="str" cm="1">
        <f t="array" ref="L11">_xlfn.IFS(S11="X","",T11="X",ERR種目未選択,V11="X",ERR選手未入力,W11=0,ERR選手区切,X11="X",ERRふりがな未入力,Y11=0,ERRふりがな区切,Z11="X",ERR学年,U11&lt;AA11,ERR学年,AB11="X",ERRクラブ名未入力,TRUE,"OK")</f>
        <v/>
      </c>
      <c r="M11" s="30" t="str">
        <f t="shared" si="3"/>
        <v/>
      </c>
      <c r="N11" s="30" t="str">
        <f t="shared" si="4"/>
        <v/>
      </c>
      <c r="O11" s="30" t="str">
        <f t="shared" si="5"/>
        <v/>
      </c>
      <c r="P11" s="30" t="str">
        <f t="shared" si="6"/>
        <v/>
      </c>
      <c r="Q11" s="30" t="str">
        <f t="shared" si="7"/>
        <v/>
      </c>
      <c r="S11" s="30" t="str">
        <f t="shared" si="8"/>
        <v>X</v>
      </c>
      <c r="T11" s="30" t="str">
        <f t="shared" si="9"/>
        <v>X</v>
      </c>
      <c r="U11" s="30" t="e">
        <f t="shared" si="10"/>
        <v>#N/A</v>
      </c>
      <c r="V11" s="30" t="str">
        <f t="shared" si="11"/>
        <v>X</v>
      </c>
      <c r="W11" s="30">
        <f t="array" ref="W11">MAX(IFERROR(FIND(区切文字,N11),0))</f>
        <v>0</v>
      </c>
      <c r="X11" s="30" t="str">
        <f t="shared" si="12"/>
        <v>X</v>
      </c>
      <c r="Y11" s="30">
        <f t="array" ref="Y11">MAX(IFERROR(FIND(区切文字,O11),0))</f>
        <v>0</v>
      </c>
      <c r="Z11" s="30" t="str">
        <f t="shared" si="13"/>
        <v>X</v>
      </c>
      <c r="AA11" s="30" t="e">
        <f t="shared" si="14"/>
        <v>#N/A</v>
      </c>
      <c r="AB11" s="30" t="str">
        <f t="shared" si="15"/>
        <v>X</v>
      </c>
      <c r="AE11" s="30" t="str">
        <f t="shared" si="16"/>
        <v>X</v>
      </c>
      <c r="AF11" s="30" t="str">
        <f t="shared" si="17"/>
        <v>X</v>
      </c>
      <c r="AG11" s="30" t="str">
        <f t="shared" si="18"/>
        <v>X</v>
      </c>
      <c r="AH11" s="30" t="str">
        <f t="shared" si="19"/>
        <v>X</v>
      </c>
      <c r="AI11" s="30" t="str">
        <f t="shared" si="20"/>
        <v>X</v>
      </c>
    </row>
    <row r="12" spans="2:35" ht="25.5" customHeight="1" x14ac:dyDescent="0.2">
      <c r="B12" s="37">
        <v>10</v>
      </c>
      <c r="C12" s="36" t="str" cm="1">
        <f t="array" ref="C12">_xlfn.IFS(S12="X","",L12="OK","OK",TRUE,"NG")</f>
        <v/>
      </c>
      <c r="D12" s="27"/>
      <c r="E12" s="16"/>
      <c r="F12" s="16"/>
      <c r="G12" s="19"/>
      <c r="H12" s="52"/>
      <c r="J12" s="41" t="str">
        <f t="shared" si="21"/>
        <v/>
      </c>
      <c r="L12" s="30" t="str" cm="1">
        <f t="array" ref="L12">_xlfn.IFS(S12="X","",T12="X",ERR種目未選択,V12="X",ERR選手未入力,W12=0,ERR選手区切,X12="X",ERRふりがな未入力,Y12=0,ERRふりがな区切,Z12="X",ERR学年,U12&lt;AA12,ERR学年,AB12="X",ERRクラブ名未入力,TRUE,"OK")</f>
        <v/>
      </c>
      <c r="M12" s="30" t="str">
        <f t="shared" si="3"/>
        <v/>
      </c>
      <c r="N12" s="30" t="str">
        <f t="shared" si="4"/>
        <v/>
      </c>
      <c r="O12" s="30" t="str">
        <f t="shared" si="5"/>
        <v/>
      </c>
      <c r="P12" s="30" t="str">
        <f t="shared" si="6"/>
        <v/>
      </c>
      <c r="Q12" s="30" t="str">
        <f t="shared" si="7"/>
        <v/>
      </c>
      <c r="S12" s="30" t="str">
        <f t="shared" si="8"/>
        <v>X</v>
      </c>
      <c r="T12" s="30" t="str">
        <f t="shared" si="9"/>
        <v>X</v>
      </c>
      <c r="U12" s="30" t="e">
        <f t="shared" si="10"/>
        <v>#N/A</v>
      </c>
      <c r="V12" s="30" t="str">
        <f t="shared" si="11"/>
        <v>X</v>
      </c>
      <c r="W12" s="30">
        <f t="array" ref="W12">MAX(IFERROR(FIND(区切文字,N12),0))</f>
        <v>0</v>
      </c>
      <c r="X12" s="30" t="str">
        <f t="shared" si="12"/>
        <v>X</v>
      </c>
      <c r="Y12" s="30">
        <f t="array" ref="Y12">MAX(IFERROR(FIND(区切文字,O12),0))</f>
        <v>0</v>
      </c>
      <c r="Z12" s="30" t="str">
        <f t="shared" si="13"/>
        <v>X</v>
      </c>
      <c r="AA12" s="30" t="e">
        <f t="shared" si="14"/>
        <v>#N/A</v>
      </c>
      <c r="AB12" s="30" t="str">
        <f t="shared" si="15"/>
        <v>X</v>
      </c>
      <c r="AE12" s="30" t="str">
        <f t="shared" si="16"/>
        <v>X</v>
      </c>
      <c r="AF12" s="30" t="str">
        <f t="shared" si="17"/>
        <v>X</v>
      </c>
      <c r="AG12" s="30" t="str">
        <f t="shared" si="18"/>
        <v>X</v>
      </c>
      <c r="AH12" s="30" t="str">
        <f t="shared" si="19"/>
        <v>X</v>
      </c>
      <c r="AI12" s="30" t="str">
        <f t="shared" si="20"/>
        <v>X</v>
      </c>
    </row>
    <row r="13" spans="2:35" ht="25.5" customHeight="1" x14ac:dyDescent="0.2">
      <c r="B13" s="37">
        <v>11</v>
      </c>
      <c r="C13" s="36" t="str" cm="1">
        <f t="array" ref="C13">_xlfn.IFS(S13="X","",L13="OK","OK",TRUE,"NG")</f>
        <v/>
      </c>
      <c r="D13" s="27"/>
      <c r="E13" s="16"/>
      <c r="F13" s="16"/>
      <c r="G13" s="19"/>
      <c r="H13" s="52"/>
      <c r="J13" s="41" t="str">
        <f t="shared" si="21"/>
        <v/>
      </c>
      <c r="L13" s="30" t="str" cm="1">
        <f t="array" ref="L13">_xlfn.IFS(S13="X","",T13="X",ERR種目未選択,V13="X",ERR選手未入力,W13=0,ERR選手区切,X13="X",ERRふりがな未入力,Y13=0,ERRふりがな区切,Z13="X",ERR学年,U13&lt;AA13,ERR学年,AB13="X",ERRクラブ名未入力,TRUE,"OK")</f>
        <v/>
      </c>
      <c r="M13" s="30" t="str">
        <f t="shared" si="3"/>
        <v/>
      </c>
      <c r="N13" s="30" t="str">
        <f t="shared" si="4"/>
        <v/>
      </c>
      <c r="O13" s="30" t="str">
        <f t="shared" si="5"/>
        <v/>
      </c>
      <c r="P13" s="30" t="str">
        <f t="shared" si="6"/>
        <v/>
      </c>
      <c r="Q13" s="30" t="str">
        <f t="shared" si="7"/>
        <v/>
      </c>
      <c r="S13" s="30" t="str">
        <f t="shared" si="8"/>
        <v>X</v>
      </c>
      <c r="T13" s="30" t="str">
        <f t="shared" si="9"/>
        <v>X</v>
      </c>
      <c r="U13" s="30" t="e">
        <f t="shared" si="10"/>
        <v>#N/A</v>
      </c>
      <c r="V13" s="30" t="str">
        <f t="shared" si="11"/>
        <v>X</v>
      </c>
      <c r="W13" s="30">
        <f t="array" ref="W13">MAX(IFERROR(FIND(区切文字,N13),0))</f>
        <v>0</v>
      </c>
      <c r="X13" s="30" t="str">
        <f t="shared" si="12"/>
        <v>X</v>
      </c>
      <c r="Y13" s="30">
        <f t="array" ref="Y13">MAX(IFERROR(FIND(区切文字,O13),0))</f>
        <v>0</v>
      </c>
      <c r="Z13" s="30" t="str">
        <f t="shared" si="13"/>
        <v>X</v>
      </c>
      <c r="AA13" s="30" t="e">
        <f t="shared" si="14"/>
        <v>#N/A</v>
      </c>
      <c r="AB13" s="30" t="str">
        <f t="shared" si="15"/>
        <v>X</v>
      </c>
      <c r="AE13" s="30" t="str">
        <f t="shared" si="16"/>
        <v>X</v>
      </c>
      <c r="AF13" s="30" t="str">
        <f t="shared" si="17"/>
        <v>X</v>
      </c>
      <c r="AG13" s="30" t="str">
        <f t="shared" si="18"/>
        <v>X</v>
      </c>
      <c r="AH13" s="30" t="str">
        <f t="shared" si="19"/>
        <v>X</v>
      </c>
      <c r="AI13" s="30" t="str">
        <f t="shared" si="20"/>
        <v>X</v>
      </c>
    </row>
    <row r="14" spans="2:35" ht="25.5" customHeight="1" x14ac:dyDescent="0.2">
      <c r="B14" s="37">
        <v>12</v>
      </c>
      <c r="C14" s="36" t="str" cm="1">
        <f t="array" ref="C14">_xlfn.IFS(S14="X","",L14="OK","OK",TRUE,"NG")</f>
        <v/>
      </c>
      <c r="D14" s="27"/>
      <c r="E14" s="16"/>
      <c r="F14" s="16"/>
      <c r="G14" s="19"/>
      <c r="H14" s="52"/>
      <c r="J14" s="41" t="str">
        <f t="shared" si="21"/>
        <v/>
      </c>
      <c r="L14" s="30" t="str" cm="1">
        <f t="array" ref="L14">_xlfn.IFS(S14="X","",T14="X",ERR種目未選択,V14="X",ERR選手未入力,W14=0,ERR選手区切,X14="X",ERRふりがな未入力,Y14=0,ERRふりがな区切,Z14="X",ERR学年,U14&lt;AA14,ERR学年,AB14="X",ERRクラブ名未入力,TRUE,"OK")</f>
        <v/>
      </c>
      <c r="M14" s="30" t="str">
        <f t="shared" si="3"/>
        <v/>
      </c>
      <c r="N14" s="30" t="str">
        <f t="shared" si="4"/>
        <v/>
      </c>
      <c r="O14" s="30" t="str">
        <f t="shared" si="5"/>
        <v/>
      </c>
      <c r="P14" s="30" t="str">
        <f t="shared" si="6"/>
        <v/>
      </c>
      <c r="Q14" s="30" t="str">
        <f t="shared" si="7"/>
        <v/>
      </c>
      <c r="S14" s="30" t="str">
        <f t="shared" si="8"/>
        <v>X</v>
      </c>
      <c r="T14" s="30" t="str">
        <f t="shared" si="9"/>
        <v>X</v>
      </c>
      <c r="U14" s="30" t="e">
        <f t="shared" si="10"/>
        <v>#N/A</v>
      </c>
      <c r="V14" s="30" t="str">
        <f t="shared" si="11"/>
        <v>X</v>
      </c>
      <c r="W14" s="30">
        <f t="array" ref="W14">MAX(IFERROR(FIND(区切文字,N14),0))</f>
        <v>0</v>
      </c>
      <c r="X14" s="30" t="str">
        <f t="shared" si="12"/>
        <v>X</v>
      </c>
      <c r="Y14" s="30">
        <f t="array" ref="Y14">MAX(IFERROR(FIND(区切文字,O14),0))</f>
        <v>0</v>
      </c>
      <c r="Z14" s="30" t="str">
        <f t="shared" si="13"/>
        <v>X</v>
      </c>
      <c r="AA14" s="30" t="e">
        <f t="shared" si="14"/>
        <v>#N/A</v>
      </c>
      <c r="AB14" s="30" t="str">
        <f t="shared" si="15"/>
        <v>X</v>
      </c>
      <c r="AE14" s="30" t="str">
        <f t="shared" si="16"/>
        <v>X</v>
      </c>
      <c r="AF14" s="30" t="str">
        <f t="shared" si="17"/>
        <v>X</v>
      </c>
      <c r="AG14" s="30" t="str">
        <f t="shared" si="18"/>
        <v>X</v>
      </c>
      <c r="AH14" s="30" t="str">
        <f t="shared" si="19"/>
        <v>X</v>
      </c>
      <c r="AI14" s="30" t="str">
        <f t="shared" si="20"/>
        <v>X</v>
      </c>
    </row>
    <row r="15" spans="2:35" ht="25.5" customHeight="1" x14ac:dyDescent="0.2">
      <c r="B15" s="37">
        <v>13</v>
      </c>
      <c r="C15" s="36" t="str" cm="1">
        <f t="array" ref="C15">_xlfn.IFS(S15="X","",L15="OK","OK",TRUE,"NG")</f>
        <v/>
      </c>
      <c r="D15" s="27"/>
      <c r="E15" s="16"/>
      <c r="F15" s="16"/>
      <c r="G15" s="19"/>
      <c r="H15" s="52"/>
      <c r="J15" s="41" t="str">
        <f t="shared" si="21"/>
        <v/>
      </c>
      <c r="L15" s="30" t="str" cm="1">
        <f t="array" ref="L15">_xlfn.IFS(S15="X","",T15="X",ERR種目未選択,V15="X",ERR選手未入力,W15=0,ERR選手区切,X15="X",ERRふりがな未入力,Y15=0,ERRふりがな区切,Z15="X",ERR学年,U15&lt;AA15,ERR学年,AB15="X",ERRクラブ名未入力,TRUE,"OK")</f>
        <v/>
      </c>
      <c r="M15" s="30" t="str">
        <f t="shared" si="3"/>
        <v/>
      </c>
      <c r="N15" s="30" t="str">
        <f t="shared" si="4"/>
        <v/>
      </c>
      <c r="O15" s="30" t="str">
        <f t="shared" si="5"/>
        <v/>
      </c>
      <c r="P15" s="30" t="str">
        <f t="shared" si="6"/>
        <v/>
      </c>
      <c r="Q15" s="30" t="str">
        <f t="shared" si="7"/>
        <v/>
      </c>
      <c r="S15" s="30" t="str">
        <f t="shared" si="8"/>
        <v>X</v>
      </c>
      <c r="T15" s="30" t="str">
        <f t="shared" si="9"/>
        <v>X</v>
      </c>
      <c r="U15" s="30" t="e">
        <f t="shared" si="10"/>
        <v>#N/A</v>
      </c>
      <c r="V15" s="30" t="str">
        <f t="shared" si="11"/>
        <v>X</v>
      </c>
      <c r="W15" s="30">
        <f t="array" ref="W15">MAX(IFERROR(FIND(区切文字,N15),0))</f>
        <v>0</v>
      </c>
      <c r="X15" s="30" t="str">
        <f t="shared" si="12"/>
        <v>X</v>
      </c>
      <c r="Y15" s="30">
        <f t="array" ref="Y15">MAX(IFERROR(FIND(区切文字,O15),0))</f>
        <v>0</v>
      </c>
      <c r="Z15" s="30" t="str">
        <f t="shared" si="13"/>
        <v>X</v>
      </c>
      <c r="AA15" s="30" t="e">
        <f t="shared" si="14"/>
        <v>#N/A</v>
      </c>
      <c r="AB15" s="30" t="str">
        <f t="shared" si="15"/>
        <v>X</v>
      </c>
      <c r="AE15" s="30" t="str">
        <f t="shared" si="16"/>
        <v>X</v>
      </c>
      <c r="AF15" s="30" t="str">
        <f t="shared" si="17"/>
        <v>X</v>
      </c>
      <c r="AG15" s="30" t="str">
        <f t="shared" si="18"/>
        <v>X</v>
      </c>
      <c r="AH15" s="30" t="str">
        <f t="shared" si="19"/>
        <v>X</v>
      </c>
      <c r="AI15" s="30" t="str">
        <f t="shared" si="20"/>
        <v>X</v>
      </c>
    </row>
    <row r="16" spans="2:35" ht="25.5" customHeight="1" x14ac:dyDescent="0.2">
      <c r="B16" s="37">
        <v>14</v>
      </c>
      <c r="C16" s="36" t="str" cm="1">
        <f t="array" ref="C16">_xlfn.IFS(S16="X","",L16="OK","OK",TRUE,"NG")</f>
        <v/>
      </c>
      <c r="D16" s="27"/>
      <c r="E16" s="16"/>
      <c r="F16" s="16"/>
      <c r="G16" s="19"/>
      <c r="H16" s="52"/>
      <c r="J16" s="41" t="str">
        <f t="shared" si="21"/>
        <v/>
      </c>
      <c r="L16" s="30" t="str" cm="1">
        <f t="array" ref="L16">_xlfn.IFS(S16="X","",T16="X",ERR種目未選択,V16="X",ERR選手未入力,W16=0,ERR選手区切,X16="X",ERRふりがな未入力,Y16=0,ERRふりがな区切,Z16="X",ERR学年,U16&lt;AA16,ERR学年,AB16="X",ERRクラブ名未入力,TRUE,"OK")</f>
        <v/>
      </c>
      <c r="M16" s="30" t="str">
        <f t="shared" si="3"/>
        <v/>
      </c>
      <c r="N16" s="30" t="str">
        <f t="shared" si="4"/>
        <v/>
      </c>
      <c r="O16" s="30" t="str">
        <f t="shared" si="5"/>
        <v/>
      </c>
      <c r="P16" s="30" t="str">
        <f t="shared" si="6"/>
        <v/>
      </c>
      <c r="Q16" s="30" t="str">
        <f t="shared" si="7"/>
        <v/>
      </c>
      <c r="S16" s="30" t="str">
        <f t="shared" si="8"/>
        <v>X</v>
      </c>
      <c r="T16" s="30" t="str">
        <f t="shared" si="9"/>
        <v>X</v>
      </c>
      <c r="U16" s="30" t="e">
        <f t="shared" si="10"/>
        <v>#N/A</v>
      </c>
      <c r="V16" s="30" t="str">
        <f t="shared" si="11"/>
        <v>X</v>
      </c>
      <c r="W16" s="30">
        <f t="array" ref="W16">MAX(IFERROR(FIND(区切文字,N16),0))</f>
        <v>0</v>
      </c>
      <c r="X16" s="30" t="str">
        <f t="shared" si="12"/>
        <v>X</v>
      </c>
      <c r="Y16" s="30">
        <f t="array" ref="Y16">MAX(IFERROR(FIND(区切文字,O16),0))</f>
        <v>0</v>
      </c>
      <c r="Z16" s="30" t="str">
        <f t="shared" si="13"/>
        <v>X</v>
      </c>
      <c r="AA16" s="30" t="e">
        <f t="shared" si="14"/>
        <v>#N/A</v>
      </c>
      <c r="AB16" s="30" t="str">
        <f t="shared" si="15"/>
        <v>X</v>
      </c>
      <c r="AE16" s="30" t="str">
        <f t="shared" si="16"/>
        <v>X</v>
      </c>
      <c r="AF16" s="30" t="str">
        <f t="shared" si="17"/>
        <v>X</v>
      </c>
      <c r="AG16" s="30" t="str">
        <f t="shared" si="18"/>
        <v>X</v>
      </c>
      <c r="AH16" s="30" t="str">
        <f t="shared" si="19"/>
        <v>X</v>
      </c>
      <c r="AI16" s="30" t="str">
        <f t="shared" si="20"/>
        <v>X</v>
      </c>
    </row>
    <row r="17" spans="2:35" ht="25.5" customHeight="1" x14ac:dyDescent="0.2">
      <c r="B17" s="37">
        <v>15</v>
      </c>
      <c r="C17" s="36" t="str" cm="1">
        <f t="array" ref="C17">_xlfn.IFS(S17="X","",L17="OK","OK",TRUE,"NG")</f>
        <v/>
      </c>
      <c r="D17" s="27"/>
      <c r="E17" s="16"/>
      <c r="F17" s="16"/>
      <c r="G17" s="19"/>
      <c r="H17" s="52"/>
      <c r="J17" s="41" t="str">
        <f t="shared" si="21"/>
        <v/>
      </c>
      <c r="L17" s="30" t="str" cm="1">
        <f t="array" ref="L17">_xlfn.IFS(S17="X","",T17="X",ERR種目未選択,V17="X",ERR選手未入力,W17=0,ERR選手区切,X17="X",ERRふりがな未入力,Y17=0,ERRふりがな区切,Z17="X",ERR学年,U17&lt;AA17,ERR学年,AB17="X",ERRクラブ名未入力,TRUE,"OK")</f>
        <v/>
      </c>
      <c r="M17" s="30" t="str">
        <f t="shared" si="3"/>
        <v/>
      </c>
      <c r="N17" s="30" t="str">
        <f t="shared" si="4"/>
        <v/>
      </c>
      <c r="O17" s="30" t="str">
        <f t="shared" si="5"/>
        <v/>
      </c>
      <c r="P17" s="30" t="str">
        <f t="shared" si="6"/>
        <v/>
      </c>
      <c r="Q17" s="30" t="str">
        <f t="shared" si="7"/>
        <v/>
      </c>
      <c r="S17" s="30" t="str">
        <f t="shared" si="8"/>
        <v>X</v>
      </c>
      <c r="T17" s="30" t="str">
        <f t="shared" si="9"/>
        <v>X</v>
      </c>
      <c r="U17" s="30" t="e">
        <f t="shared" si="10"/>
        <v>#N/A</v>
      </c>
      <c r="V17" s="30" t="str">
        <f t="shared" si="11"/>
        <v>X</v>
      </c>
      <c r="W17" s="30">
        <f t="array" ref="W17">MAX(IFERROR(FIND(区切文字,N17),0))</f>
        <v>0</v>
      </c>
      <c r="X17" s="30" t="str">
        <f t="shared" si="12"/>
        <v>X</v>
      </c>
      <c r="Y17" s="30">
        <f t="array" ref="Y17">MAX(IFERROR(FIND(区切文字,O17),0))</f>
        <v>0</v>
      </c>
      <c r="Z17" s="30" t="str">
        <f t="shared" si="13"/>
        <v>X</v>
      </c>
      <c r="AA17" s="30" t="e">
        <f t="shared" si="14"/>
        <v>#N/A</v>
      </c>
      <c r="AB17" s="30" t="str">
        <f t="shared" si="15"/>
        <v>X</v>
      </c>
      <c r="AE17" s="30" t="str">
        <f t="shared" si="16"/>
        <v>X</v>
      </c>
      <c r="AF17" s="30" t="str">
        <f t="shared" si="17"/>
        <v>X</v>
      </c>
      <c r="AG17" s="30" t="str">
        <f t="shared" si="18"/>
        <v>X</v>
      </c>
      <c r="AH17" s="30" t="str">
        <f t="shared" si="19"/>
        <v>X</v>
      </c>
      <c r="AI17" s="30" t="str">
        <f t="shared" si="20"/>
        <v>X</v>
      </c>
    </row>
    <row r="18" spans="2:35" ht="25.5" customHeight="1" x14ac:dyDescent="0.2">
      <c r="B18" s="37">
        <v>16</v>
      </c>
      <c r="C18" s="36" t="str" cm="1">
        <f t="array" ref="C18">_xlfn.IFS(S18="X","",L18="OK","OK",TRUE,"NG")</f>
        <v/>
      </c>
      <c r="D18" s="27"/>
      <c r="E18" s="16"/>
      <c r="F18" s="16"/>
      <c r="G18" s="19"/>
      <c r="H18" s="52"/>
      <c r="J18" s="41" t="str">
        <f t="shared" si="21"/>
        <v/>
      </c>
      <c r="L18" s="30" t="str" cm="1">
        <f t="array" ref="L18">_xlfn.IFS(S18="X","",T18="X",ERR種目未選択,V18="X",ERR選手未入力,W18=0,ERR選手区切,X18="X",ERRふりがな未入力,Y18=0,ERRふりがな区切,Z18="X",ERR学年,U18&lt;AA18,ERR学年,AB18="X",ERRクラブ名未入力,TRUE,"OK")</f>
        <v/>
      </c>
      <c r="M18" s="30" t="str">
        <f t="shared" si="3"/>
        <v/>
      </c>
      <c r="N18" s="30" t="str">
        <f t="shared" si="4"/>
        <v/>
      </c>
      <c r="O18" s="30" t="str">
        <f t="shared" si="5"/>
        <v/>
      </c>
      <c r="P18" s="30" t="str">
        <f t="shared" si="6"/>
        <v/>
      </c>
      <c r="Q18" s="30" t="str">
        <f t="shared" si="7"/>
        <v/>
      </c>
      <c r="S18" s="30" t="str">
        <f t="shared" si="8"/>
        <v>X</v>
      </c>
      <c r="T18" s="30" t="str">
        <f t="shared" si="9"/>
        <v>X</v>
      </c>
      <c r="U18" s="30" t="e">
        <f t="shared" si="10"/>
        <v>#N/A</v>
      </c>
      <c r="V18" s="30" t="str">
        <f t="shared" si="11"/>
        <v>X</v>
      </c>
      <c r="W18" s="30">
        <f t="array" ref="W18">MAX(IFERROR(FIND(区切文字,N18),0))</f>
        <v>0</v>
      </c>
      <c r="X18" s="30" t="str">
        <f t="shared" si="12"/>
        <v>X</v>
      </c>
      <c r="Y18" s="30">
        <f t="array" ref="Y18">MAX(IFERROR(FIND(区切文字,O18),0))</f>
        <v>0</v>
      </c>
      <c r="Z18" s="30" t="str">
        <f t="shared" si="13"/>
        <v>X</v>
      </c>
      <c r="AA18" s="30" t="e">
        <f t="shared" si="14"/>
        <v>#N/A</v>
      </c>
      <c r="AB18" s="30" t="str">
        <f t="shared" si="15"/>
        <v>X</v>
      </c>
      <c r="AE18" s="30" t="str">
        <f t="shared" si="16"/>
        <v>X</v>
      </c>
      <c r="AF18" s="30" t="str">
        <f t="shared" si="17"/>
        <v>X</v>
      </c>
      <c r="AG18" s="30" t="str">
        <f t="shared" si="18"/>
        <v>X</v>
      </c>
      <c r="AH18" s="30" t="str">
        <f t="shared" si="19"/>
        <v>X</v>
      </c>
      <c r="AI18" s="30" t="str">
        <f t="shared" si="20"/>
        <v>X</v>
      </c>
    </row>
    <row r="19" spans="2:35" ht="25.5" customHeight="1" x14ac:dyDescent="0.2">
      <c r="B19" s="37">
        <v>17</v>
      </c>
      <c r="C19" s="36" t="str" cm="1">
        <f t="array" ref="C19">_xlfn.IFS(S19="X","",L19="OK","OK",TRUE,"NG")</f>
        <v/>
      </c>
      <c r="D19" s="27"/>
      <c r="E19" s="16"/>
      <c r="F19" s="16"/>
      <c r="G19" s="19"/>
      <c r="H19" s="52"/>
      <c r="J19" s="41" t="str">
        <f t="shared" si="21"/>
        <v/>
      </c>
      <c r="L19" s="30" t="str" cm="1">
        <f t="array" ref="L19">_xlfn.IFS(S19="X","",T19="X",ERR種目未選択,V19="X",ERR選手未入力,W19=0,ERR選手区切,X19="X",ERRふりがな未入力,Y19=0,ERRふりがな区切,Z19="X",ERR学年,U19&lt;AA19,ERR学年,AB19="X",ERRクラブ名未入力,TRUE,"OK")</f>
        <v/>
      </c>
      <c r="M19" s="30" t="str">
        <f t="shared" si="3"/>
        <v/>
      </c>
      <c r="N19" s="30" t="str">
        <f t="shared" si="4"/>
        <v/>
      </c>
      <c r="O19" s="30" t="str">
        <f t="shared" si="5"/>
        <v/>
      </c>
      <c r="P19" s="30" t="str">
        <f t="shared" si="6"/>
        <v/>
      </c>
      <c r="Q19" s="30" t="str">
        <f t="shared" si="7"/>
        <v/>
      </c>
      <c r="S19" s="30" t="str">
        <f t="shared" si="8"/>
        <v>X</v>
      </c>
      <c r="T19" s="30" t="str">
        <f t="shared" si="9"/>
        <v>X</v>
      </c>
      <c r="U19" s="30" t="e">
        <f t="shared" si="10"/>
        <v>#N/A</v>
      </c>
      <c r="V19" s="30" t="str">
        <f t="shared" si="11"/>
        <v>X</v>
      </c>
      <c r="W19" s="30">
        <f t="array" ref="W19">MAX(IFERROR(FIND(区切文字,N19),0))</f>
        <v>0</v>
      </c>
      <c r="X19" s="30" t="str">
        <f t="shared" si="12"/>
        <v>X</v>
      </c>
      <c r="Y19" s="30">
        <f t="array" ref="Y19">MAX(IFERROR(FIND(区切文字,O19),0))</f>
        <v>0</v>
      </c>
      <c r="Z19" s="30" t="str">
        <f t="shared" si="13"/>
        <v>X</v>
      </c>
      <c r="AA19" s="30" t="e">
        <f t="shared" si="14"/>
        <v>#N/A</v>
      </c>
      <c r="AB19" s="30" t="str">
        <f t="shared" si="15"/>
        <v>X</v>
      </c>
      <c r="AE19" s="30" t="str">
        <f t="shared" si="16"/>
        <v>X</v>
      </c>
      <c r="AF19" s="30" t="str">
        <f t="shared" si="17"/>
        <v>X</v>
      </c>
      <c r="AG19" s="30" t="str">
        <f t="shared" si="18"/>
        <v>X</v>
      </c>
      <c r="AH19" s="30" t="str">
        <f t="shared" si="19"/>
        <v>X</v>
      </c>
      <c r="AI19" s="30" t="str">
        <f t="shared" si="20"/>
        <v>X</v>
      </c>
    </row>
    <row r="20" spans="2:35" ht="25.5" customHeight="1" x14ac:dyDescent="0.2">
      <c r="B20" s="37">
        <v>18</v>
      </c>
      <c r="C20" s="36" t="str" cm="1">
        <f t="array" ref="C20">_xlfn.IFS(S20="X","",L20="OK","OK",TRUE,"NG")</f>
        <v/>
      </c>
      <c r="D20" s="27"/>
      <c r="E20" s="16"/>
      <c r="F20" s="16"/>
      <c r="G20" s="19"/>
      <c r="H20" s="52"/>
      <c r="J20" s="41" t="str">
        <f t="shared" si="21"/>
        <v/>
      </c>
      <c r="L20" s="30" t="str" cm="1">
        <f t="array" ref="L20">_xlfn.IFS(S20="X","",T20="X",ERR種目未選択,V20="X",ERR選手未入力,W20=0,ERR選手区切,X20="X",ERRふりがな未入力,Y20=0,ERRふりがな区切,Z20="X",ERR学年,U20&lt;AA20,ERR学年,AB20="X",ERRクラブ名未入力,TRUE,"OK")</f>
        <v/>
      </c>
      <c r="M20" s="30" t="str">
        <f t="shared" si="3"/>
        <v/>
      </c>
      <c r="N20" s="30" t="str">
        <f t="shared" si="4"/>
        <v/>
      </c>
      <c r="O20" s="30" t="str">
        <f t="shared" si="5"/>
        <v/>
      </c>
      <c r="P20" s="30" t="str">
        <f t="shared" si="6"/>
        <v/>
      </c>
      <c r="Q20" s="30" t="str">
        <f t="shared" si="7"/>
        <v/>
      </c>
      <c r="S20" s="30" t="str">
        <f t="shared" si="8"/>
        <v>X</v>
      </c>
      <c r="T20" s="30" t="str">
        <f t="shared" si="9"/>
        <v>X</v>
      </c>
      <c r="U20" s="30" t="e">
        <f t="shared" si="10"/>
        <v>#N/A</v>
      </c>
      <c r="V20" s="30" t="str">
        <f t="shared" si="11"/>
        <v>X</v>
      </c>
      <c r="W20" s="30">
        <f t="array" ref="W20">MAX(IFERROR(FIND(区切文字,N20),0))</f>
        <v>0</v>
      </c>
      <c r="X20" s="30" t="str">
        <f t="shared" si="12"/>
        <v>X</v>
      </c>
      <c r="Y20" s="30">
        <f t="array" ref="Y20">MAX(IFERROR(FIND(区切文字,O20),0))</f>
        <v>0</v>
      </c>
      <c r="Z20" s="30" t="str">
        <f t="shared" si="13"/>
        <v>X</v>
      </c>
      <c r="AA20" s="30" t="e">
        <f t="shared" si="14"/>
        <v>#N/A</v>
      </c>
      <c r="AB20" s="30" t="str">
        <f t="shared" si="15"/>
        <v>X</v>
      </c>
      <c r="AE20" s="30" t="str">
        <f t="shared" si="16"/>
        <v>X</v>
      </c>
      <c r="AF20" s="30" t="str">
        <f t="shared" si="17"/>
        <v>X</v>
      </c>
      <c r="AG20" s="30" t="str">
        <f t="shared" si="18"/>
        <v>X</v>
      </c>
      <c r="AH20" s="30" t="str">
        <f t="shared" si="19"/>
        <v>X</v>
      </c>
      <c r="AI20" s="30" t="str">
        <f t="shared" si="20"/>
        <v>X</v>
      </c>
    </row>
    <row r="21" spans="2:35" ht="25.5" customHeight="1" x14ac:dyDescent="0.2">
      <c r="B21" s="37">
        <v>19</v>
      </c>
      <c r="C21" s="36" t="str" cm="1">
        <f t="array" ref="C21">_xlfn.IFS(S21="X","",L21="OK","OK",TRUE,"NG")</f>
        <v/>
      </c>
      <c r="D21" s="27"/>
      <c r="E21" s="16"/>
      <c r="F21" s="16"/>
      <c r="G21" s="19"/>
      <c r="H21" s="52"/>
      <c r="J21" s="41" t="str">
        <f t="shared" si="2"/>
        <v/>
      </c>
      <c r="L21" s="30" t="str" cm="1">
        <f t="array" ref="L21">_xlfn.IFS(S21="X","",T21="X",ERR種目未選択,V21="X",ERR選手未入力,W21=0,ERR選手区切,X21="X",ERRふりがな未入力,Y21=0,ERRふりがな区切,Z21="X",ERR学年,U21&lt;AA21,ERR学年,AB21="X",ERRクラブ名未入力,TRUE,"OK")</f>
        <v/>
      </c>
      <c r="M21" s="30" t="str">
        <f t="shared" si="3"/>
        <v/>
      </c>
      <c r="N21" s="30" t="str">
        <f t="shared" si="4"/>
        <v/>
      </c>
      <c r="O21" s="30" t="str">
        <f t="shared" si="5"/>
        <v/>
      </c>
      <c r="P21" s="30" t="str">
        <f t="shared" si="6"/>
        <v/>
      </c>
      <c r="Q21" s="30" t="str">
        <f t="shared" si="7"/>
        <v/>
      </c>
      <c r="S21" s="30" t="str">
        <f t="shared" si="8"/>
        <v>X</v>
      </c>
      <c r="T21" s="30" t="str">
        <f t="shared" si="9"/>
        <v>X</v>
      </c>
      <c r="U21" s="30" t="e">
        <f t="shared" si="10"/>
        <v>#N/A</v>
      </c>
      <c r="V21" s="30" t="str">
        <f t="shared" si="11"/>
        <v>X</v>
      </c>
      <c r="W21" s="30">
        <f t="array" ref="W21">MAX(IFERROR(FIND(区切文字,N21),0))</f>
        <v>0</v>
      </c>
      <c r="X21" s="30" t="str">
        <f t="shared" si="12"/>
        <v>X</v>
      </c>
      <c r="Y21" s="30">
        <f t="array" ref="Y21">MAX(IFERROR(FIND(区切文字,O21),0))</f>
        <v>0</v>
      </c>
      <c r="Z21" s="30" t="str">
        <f t="shared" si="13"/>
        <v>X</v>
      </c>
      <c r="AA21" s="30" t="e">
        <f t="shared" si="14"/>
        <v>#N/A</v>
      </c>
      <c r="AB21" s="30" t="str">
        <f t="shared" si="15"/>
        <v>X</v>
      </c>
      <c r="AE21" s="30" t="str">
        <f t="shared" si="16"/>
        <v>X</v>
      </c>
      <c r="AF21" s="30" t="str">
        <f t="shared" si="17"/>
        <v>X</v>
      </c>
      <c r="AG21" s="30" t="str">
        <f t="shared" si="18"/>
        <v>X</v>
      </c>
      <c r="AH21" s="30" t="str">
        <f t="shared" si="19"/>
        <v>X</v>
      </c>
      <c r="AI21" s="30" t="str">
        <f t="shared" si="20"/>
        <v>X</v>
      </c>
    </row>
    <row r="22" spans="2:35" ht="25.5" customHeight="1" x14ac:dyDescent="0.2">
      <c r="B22" s="37">
        <v>20</v>
      </c>
      <c r="C22" s="36" t="str" cm="1">
        <f t="array" ref="C22">_xlfn.IFS(S22="X","",L22="OK","OK",TRUE,"NG")</f>
        <v/>
      </c>
      <c r="D22" s="27"/>
      <c r="E22" s="16"/>
      <c r="F22" s="16"/>
      <c r="G22" s="19"/>
      <c r="H22" s="52"/>
      <c r="J22" s="41" t="str">
        <f t="shared" ref="J22:J49" si="22">IF(L22="OK","",L22)</f>
        <v/>
      </c>
      <c r="L22" s="30" t="str" cm="1">
        <f t="array" ref="L22">_xlfn.IFS(S22="X","",T22="X",ERR種目未選択,V22="X",ERR選手未入力,W22=0,ERR選手区切,X22="X",ERRふりがな未入力,Y22=0,ERRふりがな区切,Z22="X",ERR学年,U22&lt;AA22,ERR学年,AB22="X",ERRクラブ名未入力,TRUE,"OK")</f>
        <v/>
      </c>
      <c r="M22" s="30" t="str">
        <f t="shared" ref="M22:M49" si="23">TRIM(D22)</f>
        <v/>
      </c>
      <c r="N22" s="30" t="str">
        <f t="shared" ref="N22:N49" si="24">TRIM(E22)</f>
        <v/>
      </c>
      <c r="O22" s="30" t="str">
        <f t="shared" ref="O22:O49" si="25">TRIM(F22)</f>
        <v/>
      </c>
      <c r="P22" s="30" t="str">
        <f t="shared" ref="P22:P49" si="26">TRIM(G22)</f>
        <v/>
      </c>
      <c r="Q22" s="30" t="str">
        <f t="shared" ref="Q22:Q49" si="27">TRIM(H22)</f>
        <v/>
      </c>
      <c r="S22" s="30" t="str">
        <f t="shared" ref="S22:S49" si="28">IF(M22&amp;N22&amp;O22&amp;P22&amp;Q22="","X","O")</f>
        <v>X</v>
      </c>
      <c r="T22" s="30" t="str">
        <f t="shared" ref="T22:T49" si="29">IF(M22="","X","O")</f>
        <v>X</v>
      </c>
      <c r="U22" s="30" t="e">
        <f t="shared" ref="U22:U49" si="30">VLOOKUP(M22,競技種目上限学年,2,FALSE)</f>
        <v>#N/A</v>
      </c>
      <c r="V22" s="30" t="str">
        <f t="shared" ref="V22:V49" si="31">IF(TRIM(N22)="","X","O")</f>
        <v>X</v>
      </c>
      <c r="W22" s="30">
        <f t="array" ref="W22">MAX(IFERROR(FIND(区切文字,N22),0))</f>
        <v>0</v>
      </c>
      <c r="X22" s="30" t="str">
        <f t="shared" ref="X22:X49" si="32">IF(O22="","X","O")</f>
        <v>X</v>
      </c>
      <c r="Y22" s="30">
        <f t="array" ref="Y22">MAX(IFERROR(FIND(区切文字,O22),0))</f>
        <v>0</v>
      </c>
      <c r="Z22" s="30" t="str">
        <f t="shared" ref="Z22:Z49" si="33">IF(P22="","X","O")</f>
        <v>X</v>
      </c>
      <c r="AA22" s="30" t="e">
        <f t="shared" ref="AA22:AA49" si="34">VLOOKUP(P22,学年変換,2,FALSE)</f>
        <v>#N/A</v>
      </c>
      <c r="AB22" s="30" t="str">
        <f t="shared" ref="AB22:AB49" si="35">IF(Q22="","X","O")</f>
        <v>X</v>
      </c>
      <c r="AE22" s="30" t="str">
        <f t="shared" ref="AE22:AE49" si="36">IF(AND(S22="O",T22="O"),"O","X")</f>
        <v>X</v>
      </c>
      <c r="AF22" s="30" t="str">
        <f t="shared" ref="AF22:AF49" si="37">IF(AND(S22="O",V22="O",W22&lt;&gt;0),"O","X")</f>
        <v>X</v>
      </c>
      <c r="AG22" s="30" t="str">
        <f t="shared" ref="AG22:AG49" si="38">IF(AND(S22="O",X22="O",Y22&lt;&gt;0),"O","X")</f>
        <v>X</v>
      </c>
      <c r="AH22" s="30" t="str">
        <f t="shared" ref="AH22:AH49" si="39">IFERROR(IF(AND(S22="O",Z22="O",U22&gt;=AA22),"O","X"),"X")</f>
        <v>X</v>
      </c>
      <c r="AI22" s="30" t="str">
        <f t="shared" ref="AI22:AI49" si="40">IF(AND(S22="O",AB22="O"),"O","X")</f>
        <v>X</v>
      </c>
    </row>
    <row r="23" spans="2:35" ht="25.5" customHeight="1" x14ac:dyDescent="0.2">
      <c r="B23" s="37">
        <v>21</v>
      </c>
      <c r="C23" s="36" t="str" cm="1">
        <f t="array" ref="C23">_xlfn.IFS(S23="X","",L23="OK","OK",TRUE,"NG")</f>
        <v/>
      </c>
      <c r="D23" s="27"/>
      <c r="E23" s="16"/>
      <c r="F23" s="16"/>
      <c r="G23" s="19"/>
      <c r="H23" s="52"/>
      <c r="J23" s="41" t="str">
        <f t="shared" si="22"/>
        <v/>
      </c>
      <c r="L23" s="30" t="str" cm="1">
        <f t="array" ref="L23">_xlfn.IFS(S23="X","",T23="X",ERR種目未選択,V23="X",ERR選手未入力,W23=0,ERR選手区切,X23="X",ERRふりがな未入力,Y23=0,ERRふりがな区切,Z23="X",ERR学年,U23&lt;AA23,ERR学年,AB23="X",ERRクラブ名未入力,TRUE,"OK")</f>
        <v/>
      </c>
      <c r="M23" s="30" t="str">
        <f t="shared" si="23"/>
        <v/>
      </c>
      <c r="N23" s="30" t="str">
        <f t="shared" si="24"/>
        <v/>
      </c>
      <c r="O23" s="30" t="str">
        <f t="shared" si="25"/>
        <v/>
      </c>
      <c r="P23" s="30" t="str">
        <f t="shared" si="26"/>
        <v/>
      </c>
      <c r="Q23" s="30" t="str">
        <f t="shared" si="27"/>
        <v/>
      </c>
      <c r="S23" s="30" t="str">
        <f t="shared" si="28"/>
        <v>X</v>
      </c>
      <c r="T23" s="30" t="str">
        <f t="shared" si="29"/>
        <v>X</v>
      </c>
      <c r="U23" s="30" t="e">
        <f t="shared" si="30"/>
        <v>#N/A</v>
      </c>
      <c r="V23" s="30" t="str">
        <f t="shared" si="31"/>
        <v>X</v>
      </c>
      <c r="W23" s="30">
        <f t="array" ref="W23">MAX(IFERROR(FIND(区切文字,N23),0))</f>
        <v>0</v>
      </c>
      <c r="X23" s="30" t="str">
        <f t="shared" si="32"/>
        <v>X</v>
      </c>
      <c r="Y23" s="30">
        <f t="array" ref="Y23">MAX(IFERROR(FIND(区切文字,O23),0))</f>
        <v>0</v>
      </c>
      <c r="Z23" s="30" t="str">
        <f t="shared" si="33"/>
        <v>X</v>
      </c>
      <c r="AA23" s="30" t="e">
        <f t="shared" si="34"/>
        <v>#N/A</v>
      </c>
      <c r="AB23" s="30" t="str">
        <f t="shared" si="35"/>
        <v>X</v>
      </c>
      <c r="AE23" s="30" t="str">
        <f t="shared" si="36"/>
        <v>X</v>
      </c>
      <c r="AF23" s="30" t="str">
        <f t="shared" si="37"/>
        <v>X</v>
      </c>
      <c r="AG23" s="30" t="str">
        <f t="shared" si="38"/>
        <v>X</v>
      </c>
      <c r="AH23" s="30" t="str">
        <f t="shared" si="39"/>
        <v>X</v>
      </c>
      <c r="AI23" s="30" t="str">
        <f t="shared" si="40"/>
        <v>X</v>
      </c>
    </row>
    <row r="24" spans="2:35" ht="25.5" customHeight="1" x14ac:dyDescent="0.2">
      <c r="B24" s="37">
        <v>22</v>
      </c>
      <c r="C24" s="36" t="str" cm="1">
        <f t="array" ref="C24">_xlfn.IFS(S24="X","",L24="OK","OK",TRUE,"NG")</f>
        <v/>
      </c>
      <c r="D24" s="27"/>
      <c r="E24" s="16"/>
      <c r="F24" s="16"/>
      <c r="G24" s="19"/>
      <c r="H24" s="52"/>
      <c r="J24" s="41" t="str">
        <f t="shared" si="22"/>
        <v/>
      </c>
      <c r="L24" s="30" t="str" cm="1">
        <f t="array" ref="L24">_xlfn.IFS(S24="X","",T24="X",ERR種目未選択,V24="X",ERR選手未入力,W24=0,ERR選手区切,X24="X",ERRふりがな未入力,Y24=0,ERRふりがな区切,Z24="X",ERR学年,U24&lt;AA24,ERR学年,AB24="X",ERRクラブ名未入力,TRUE,"OK")</f>
        <v/>
      </c>
      <c r="M24" s="30" t="str">
        <f t="shared" si="23"/>
        <v/>
      </c>
      <c r="N24" s="30" t="str">
        <f t="shared" si="24"/>
        <v/>
      </c>
      <c r="O24" s="30" t="str">
        <f t="shared" si="25"/>
        <v/>
      </c>
      <c r="P24" s="30" t="str">
        <f t="shared" si="26"/>
        <v/>
      </c>
      <c r="Q24" s="30" t="str">
        <f t="shared" si="27"/>
        <v/>
      </c>
      <c r="S24" s="30" t="str">
        <f t="shared" si="28"/>
        <v>X</v>
      </c>
      <c r="T24" s="30" t="str">
        <f t="shared" si="29"/>
        <v>X</v>
      </c>
      <c r="U24" s="30" t="e">
        <f t="shared" si="30"/>
        <v>#N/A</v>
      </c>
      <c r="V24" s="30" t="str">
        <f t="shared" si="31"/>
        <v>X</v>
      </c>
      <c r="W24" s="30">
        <f t="array" ref="W24">MAX(IFERROR(FIND(区切文字,N24),0))</f>
        <v>0</v>
      </c>
      <c r="X24" s="30" t="str">
        <f t="shared" si="32"/>
        <v>X</v>
      </c>
      <c r="Y24" s="30">
        <f t="array" ref="Y24">MAX(IFERROR(FIND(区切文字,O24),0))</f>
        <v>0</v>
      </c>
      <c r="Z24" s="30" t="str">
        <f t="shared" si="33"/>
        <v>X</v>
      </c>
      <c r="AA24" s="30" t="e">
        <f t="shared" si="34"/>
        <v>#N/A</v>
      </c>
      <c r="AB24" s="30" t="str">
        <f t="shared" si="35"/>
        <v>X</v>
      </c>
      <c r="AE24" s="30" t="str">
        <f t="shared" si="36"/>
        <v>X</v>
      </c>
      <c r="AF24" s="30" t="str">
        <f t="shared" si="37"/>
        <v>X</v>
      </c>
      <c r="AG24" s="30" t="str">
        <f t="shared" si="38"/>
        <v>X</v>
      </c>
      <c r="AH24" s="30" t="str">
        <f t="shared" si="39"/>
        <v>X</v>
      </c>
      <c r="AI24" s="30" t="str">
        <f t="shared" si="40"/>
        <v>X</v>
      </c>
    </row>
    <row r="25" spans="2:35" ht="25.5" customHeight="1" x14ac:dyDescent="0.2">
      <c r="B25" s="37">
        <v>23</v>
      </c>
      <c r="C25" s="36" t="str" cm="1">
        <f t="array" ref="C25">_xlfn.IFS(S25="X","",L25="OK","OK",TRUE,"NG")</f>
        <v/>
      </c>
      <c r="D25" s="27"/>
      <c r="E25" s="16"/>
      <c r="F25" s="16"/>
      <c r="G25" s="19"/>
      <c r="H25" s="52"/>
      <c r="J25" s="41" t="str">
        <f t="shared" si="22"/>
        <v/>
      </c>
      <c r="L25" s="30" t="str" cm="1">
        <f t="array" ref="L25">_xlfn.IFS(S25="X","",T25="X",ERR種目未選択,V25="X",ERR選手未入力,W25=0,ERR選手区切,X25="X",ERRふりがな未入力,Y25=0,ERRふりがな区切,Z25="X",ERR学年,U25&lt;AA25,ERR学年,AB25="X",ERRクラブ名未入力,TRUE,"OK")</f>
        <v/>
      </c>
      <c r="M25" s="30" t="str">
        <f t="shared" si="23"/>
        <v/>
      </c>
      <c r="N25" s="30" t="str">
        <f t="shared" si="24"/>
        <v/>
      </c>
      <c r="O25" s="30" t="str">
        <f t="shared" si="25"/>
        <v/>
      </c>
      <c r="P25" s="30" t="str">
        <f t="shared" si="26"/>
        <v/>
      </c>
      <c r="Q25" s="30" t="str">
        <f t="shared" si="27"/>
        <v/>
      </c>
      <c r="S25" s="30" t="str">
        <f t="shared" si="28"/>
        <v>X</v>
      </c>
      <c r="T25" s="30" t="str">
        <f t="shared" si="29"/>
        <v>X</v>
      </c>
      <c r="U25" s="30" t="e">
        <f t="shared" si="30"/>
        <v>#N/A</v>
      </c>
      <c r="V25" s="30" t="str">
        <f t="shared" si="31"/>
        <v>X</v>
      </c>
      <c r="W25" s="30">
        <f t="array" ref="W25">MAX(IFERROR(FIND(区切文字,N25),0))</f>
        <v>0</v>
      </c>
      <c r="X25" s="30" t="str">
        <f t="shared" si="32"/>
        <v>X</v>
      </c>
      <c r="Y25" s="30">
        <f t="array" ref="Y25">MAX(IFERROR(FIND(区切文字,O25),0))</f>
        <v>0</v>
      </c>
      <c r="Z25" s="30" t="str">
        <f t="shared" si="33"/>
        <v>X</v>
      </c>
      <c r="AA25" s="30" t="e">
        <f t="shared" si="34"/>
        <v>#N/A</v>
      </c>
      <c r="AB25" s="30" t="str">
        <f t="shared" si="35"/>
        <v>X</v>
      </c>
      <c r="AE25" s="30" t="str">
        <f t="shared" si="36"/>
        <v>X</v>
      </c>
      <c r="AF25" s="30" t="str">
        <f t="shared" si="37"/>
        <v>X</v>
      </c>
      <c r="AG25" s="30" t="str">
        <f t="shared" si="38"/>
        <v>X</v>
      </c>
      <c r="AH25" s="30" t="str">
        <f t="shared" si="39"/>
        <v>X</v>
      </c>
      <c r="AI25" s="30" t="str">
        <f t="shared" si="40"/>
        <v>X</v>
      </c>
    </row>
    <row r="26" spans="2:35" ht="25.5" customHeight="1" x14ac:dyDescent="0.2">
      <c r="B26" s="37">
        <v>24</v>
      </c>
      <c r="C26" s="36" t="str" cm="1">
        <f t="array" ref="C26">_xlfn.IFS(S26="X","",L26="OK","OK",TRUE,"NG")</f>
        <v/>
      </c>
      <c r="D26" s="27"/>
      <c r="E26" s="16"/>
      <c r="F26" s="16"/>
      <c r="G26" s="19"/>
      <c r="H26" s="52"/>
      <c r="J26" s="41" t="str">
        <f t="shared" si="22"/>
        <v/>
      </c>
      <c r="L26" s="30" t="str" cm="1">
        <f t="array" ref="L26">_xlfn.IFS(S26="X","",T26="X",ERR種目未選択,V26="X",ERR選手未入力,W26=0,ERR選手区切,X26="X",ERRふりがな未入力,Y26=0,ERRふりがな区切,Z26="X",ERR学年,U26&lt;AA26,ERR学年,AB26="X",ERRクラブ名未入力,TRUE,"OK")</f>
        <v/>
      </c>
      <c r="M26" s="30" t="str">
        <f t="shared" si="23"/>
        <v/>
      </c>
      <c r="N26" s="30" t="str">
        <f t="shared" si="24"/>
        <v/>
      </c>
      <c r="O26" s="30" t="str">
        <f t="shared" si="25"/>
        <v/>
      </c>
      <c r="P26" s="30" t="str">
        <f t="shared" si="26"/>
        <v/>
      </c>
      <c r="Q26" s="30" t="str">
        <f t="shared" si="27"/>
        <v/>
      </c>
      <c r="S26" s="30" t="str">
        <f t="shared" si="28"/>
        <v>X</v>
      </c>
      <c r="T26" s="30" t="str">
        <f t="shared" si="29"/>
        <v>X</v>
      </c>
      <c r="U26" s="30" t="e">
        <f t="shared" si="30"/>
        <v>#N/A</v>
      </c>
      <c r="V26" s="30" t="str">
        <f t="shared" si="31"/>
        <v>X</v>
      </c>
      <c r="W26" s="30">
        <f t="array" ref="W26">MAX(IFERROR(FIND(区切文字,N26),0))</f>
        <v>0</v>
      </c>
      <c r="X26" s="30" t="str">
        <f t="shared" si="32"/>
        <v>X</v>
      </c>
      <c r="Y26" s="30">
        <f t="array" ref="Y26">MAX(IFERROR(FIND(区切文字,O26),0))</f>
        <v>0</v>
      </c>
      <c r="Z26" s="30" t="str">
        <f t="shared" si="33"/>
        <v>X</v>
      </c>
      <c r="AA26" s="30" t="e">
        <f t="shared" si="34"/>
        <v>#N/A</v>
      </c>
      <c r="AB26" s="30" t="str">
        <f t="shared" si="35"/>
        <v>X</v>
      </c>
      <c r="AE26" s="30" t="str">
        <f t="shared" si="36"/>
        <v>X</v>
      </c>
      <c r="AF26" s="30" t="str">
        <f t="shared" si="37"/>
        <v>X</v>
      </c>
      <c r="AG26" s="30" t="str">
        <f t="shared" si="38"/>
        <v>X</v>
      </c>
      <c r="AH26" s="30" t="str">
        <f t="shared" si="39"/>
        <v>X</v>
      </c>
      <c r="AI26" s="30" t="str">
        <f t="shared" si="40"/>
        <v>X</v>
      </c>
    </row>
    <row r="27" spans="2:35" ht="25.5" customHeight="1" x14ac:dyDescent="0.2">
      <c r="B27" s="37">
        <v>25</v>
      </c>
      <c r="C27" s="36" t="str" cm="1">
        <f t="array" ref="C27">_xlfn.IFS(S27="X","",L27="OK","OK",TRUE,"NG")</f>
        <v/>
      </c>
      <c r="D27" s="27"/>
      <c r="E27" s="16"/>
      <c r="F27" s="16"/>
      <c r="G27" s="19"/>
      <c r="H27" s="52"/>
      <c r="J27" s="41" t="str">
        <f t="shared" si="22"/>
        <v/>
      </c>
      <c r="L27" s="30" t="str" cm="1">
        <f t="array" ref="L27">_xlfn.IFS(S27="X","",T27="X",ERR種目未選択,V27="X",ERR選手未入力,W27=0,ERR選手区切,X27="X",ERRふりがな未入力,Y27=0,ERRふりがな区切,Z27="X",ERR学年,U27&lt;AA27,ERR学年,AB27="X",ERRクラブ名未入力,TRUE,"OK")</f>
        <v/>
      </c>
      <c r="M27" s="30" t="str">
        <f t="shared" si="23"/>
        <v/>
      </c>
      <c r="N27" s="30" t="str">
        <f t="shared" si="24"/>
        <v/>
      </c>
      <c r="O27" s="30" t="str">
        <f t="shared" si="25"/>
        <v/>
      </c>
      <c r="P27" s="30" t="str">
        <f t="shared" si="26"/>
        <v/>
      </c>
      <c r="Q27" s="30" t="str">
        <f t="shared" si="27"/>
        <v/>
      </c>
      <c r="S27" s="30" t="str">
        <f t="shared" si="28"/>
        <v>X</v>
      </c>
      <c r="T27" s="30" t="str">
        <f t="shared" si="29"/>
        <v>X</v>
      </c>
      <c r="U27" s="30" t="e">
        <f t="shared" si="30"/>
        <v>#N/A</v>
      </c>
      <c r="V27" s="30" t="str">
        <f t="shared" si="31"/>
        <v>X</v>
      </c>
      <c r="W27" s="30">
        <f t="array" ref="W27">MAX(IFERROR(FIND(区切文字,N27),0))</f>
        <v>0</v>
      </c>
      <c r="X27" s="30" t="str">
        <f t="shared" si="32"/>
        <v>X</v>
      </c>
      <c r="Y27" s="30">
        <f t="array" ref="Y27">MAX(IFERROR(FIND(区切文字,O27),0))</f>
        <v>0</v>
      </c>
      <c r="Z27" s="30" t="str">
        <f t="shared" si="33"/>
        <v>X</v>
      </c>
      <c r="AA27" s="30" t="e">
        <f t="shared" si="34"/>
        <v>#N/A</v>
      </c>
      <c r="AB27" s="30" t="str">
        <f t="shared" si="35"/>
        <v>X</v>
      </c>
      <c r="AE27" s="30" t="str">
        <f t="shared" si="36"/>
        <v>X</v>
      </c>
      <c r="AF27" s="30" t="str">
        <f t="shared" si="37"/>
        <v>X</v>
      </c>
      <c r="AG27" s="30" t="str">
        <f t="shared" si="38"/>
        <v>X</v>
      </c>
      <c r="AH27" s="30" t="str">
        <f t="shared" si="39"/>
        <v>X</v>
      </c>
      <c r="AI27" s="30" t="str">
        <f t="shared" si="40"/>
        <v>X</v>
      </c>
    </row>
    <row r="28" spans="2:35" ht="25.5" customHeight="1" x14ac:dyDescent="0.2">
      <c r="B28" s="37">
        <v>26</v>
      </c>
      <c r="C28" s="36" t="str" cm="1">
        <f t="array" ref="C28">_xlfn.IFS(S28="X","",L28="OK","OK",TRUE,"NG")</f>
        <v/>
      </c>
      <c r="D28" s="27"/>
      <c r="E28" s="16"/>
      <c r="F28" s="16"/>
      <c r="G28" s="19"/>
      <c r="H28" s="52"/>
      <c r="J28" s="41" t="str">
        <f t="shared" si="22"/>
        <v/>
      </c>
      <c r="L28" s="30" t="str" cm="1">
        <f t="array" ref="L28">_xlfn.IFS(S28="X","",T28="X",ERR種目未選択,V28="X",ERR選手未入力,W28=0,ERR選手区切,X28="X",ERRふりがな未入力,Y28=0,ERRふりがな区切,Z28="X",ERR学年,U28&lt;AA28,ERR学年,AB28="X",ERRクラブ名未入力,TRUE,"OK")</f>
        <v/>
      </c>
      <c r="M28" s="30" t="str">
        <f t="shared" si="23"/>
        <v/>
      </c>
      <c r="N28" s="30" t="str">
        <f t="shared" si="24"/>
        <v/>
      </c>
      <c r="O28" s="30" t="str">
        <f t="shared" si="25"/>
        <v/>
      </c>
      <c r="P28" s="30" t="str">
        <f t="shared" si="26"/>
        <v/>
      </c>
      <c r="Q28" s="30" t="str">
        <f t="shared" si="27"/>
        <v/>
      </c>
      <c r="S28" s="30" t="str">
        <f t="shared" si="28"/>
        <v>X</v>
      </c>
      <c r="T28" s="30" t="str">
        <f t="shared" si="29"/>
        <v>X</v>
      </c>
      <c r="U28" s="30" t="e">
        <f t="shared" si="30"/>
        <v>#N/A</v>
      </c>
      <c r="V28" s="30" t="str">
        <f t="shared" si="31"/>
        <v>X</v>
      </c>
      <c r="W28" s="30">
        <f t="array" ref="W28">MAX(IFERROR(FIND(区切文字,N28),0))</f>
        <v>0</v>
      </c>
      <c r="X28" s="30" t="str">
        <f t="shared" si="32"/>
        <v>X</v>
      </c>
      <c r="Y28" s="30">
        <f t="array" ref="Y28">MAX(IFERROR(FIND(区切文字,O28),0))</f>
        <v>0</v>
      </c>
      <c r="Z28" s="30" t="str">
        <f t="shared" si="33"/>
        <v>X</v>
      </c>
      <c r="AA28" s="30" t="e">
        <f t="shared" si="34"/>
        <v>#N/A</v>
      </c>
      <c r="AB28" s="30" t="str">
        <f t="shared" si="35"/>
        <v>X</v>
      </c>
      <c r="AE28" s="30" t="str">
        <f t="shared" si="36"/>
        <v>X</v>
      </c>
      <c r="AF28" s="30" t="str">
        <f t="shared" si="37"/>
        <v>X</v>
      </c>
      <c r="AG28" s="30" t="str">
        <f t="shared" si="38"/>
        <v>X</v>
      </c>
      <c r="AH28" s="30" t="str">
        <f t="shared" si="39"/>
        <v>X</v>
      </c>
      <c r="AI28" s="30" t="str">
        <f t="shared" si="40"/>
        <v>X</v>
      </c>
    </row>
    <row r="29" spans="2:35" ht="25.5" customHeight="1" x14ac:dyDescent="0.2">
      <c r="B29" s="37">
        <v>27</v>
      </c>
      <c r="C29" s="36" t="str" cm="1">
        <f t="array" ref="C29">_xlfn.IFS(S29="X","",L29="OK","OK",TRUE,"NG")</f>
        <v/>
      </c>
      <c r="D29" s="27"/>
      <c r="E29" s="16"/>
      <c r="F29" s="16"/>
      <c r="G29" s="19"/>
      <c r="H29" s="52"/>
      <c r="J29" s="41" t="str">
        <f t="shared" si="22"/>
        <v/>
      </c>
      <c r="L29" s="30" t="str" cm="1">
        <f t="array" ref="L29">_xlfn.IFS(S29="X","",T29="X",ERR種目未選択,V29="X",ERR選手未入力,W29=0,ERR選手区切,X29="X",ERRふりがな未入力,Y29=0,ERRふりがな区切,Z29="X",ERR学年,U29&lt;AA29,ERR学年,AB29="X",ERRクラブ名未入力,TRUE,"OK")</f>
        <v/>
      </c>
      <c r="M29" s="30" t="str">
        <f t="shared" si="23"/>
        <v/>
      </c>
      <c r="N29" s="30" t="str">
        <f t="shared" si="24"/>
        <v/>
      </c>
      <c r="O29" s="30" t="str">
        <f t="shared" si="25"/>
        <v/>
      </c>
      <c r="P29" s="30" t="str">
        <f t="shared" si="26"/>
        <v/>
      </c>
      <c r="Q29" s="30" t="str">
        <f t="shared" si="27"/>
        <v/>
      </c>
      <c r="S29" s="30" t="str">
        <f t="shared" si="28"/>
        <v>X</v>
      </c>
      <c r="T29" s="30" t="str">
        <f t="shared" si="29"/>
        <v>X</v>
      </c>
      <c r="U29" s="30" t="e">
        <f t="shared" si="30"/>
        <v>#N/A</v>
      </c>
      <c r="V29" s="30" t="str">
        <f t="shared" si="31"/>
        <v>X</v>
      </c>
      <c r="W29" s="30">
        <f t="array" ref="W29">MAX(IFERROR(FIND(区切文字,N29),0))</f>
        <v>0</v>
      </c>
      <c r="X29" s="30" t="str">
        <f t="shared" si="32"/>
        <v>X</v>
      </c>
      <c r="Y29" s="30">
        <f t="array" ref="Y29">MAX(IFERROR(FIND(区切文字,O29),0))</f>
        <v>0</v>
      </c>
      <c r="Z29" s="30" t="str">
        <f t="shared" si="33"/>
        <v>X</v>
      </c>
      <c r="AA29" s="30" t="e">
        <f t="shared" si="34"/>
        <v>#N/A</v>
      </c>
      <c r="AB29" s="30" t="str">
        <f t="shared" si="35"/>
        <v>X</v>
      </c>
      <c r="AE29" s="30" t="str">
        <f t="shared" si="36"/>
        <v>X</v>
      </c>
      <c r="AF29" s="30" t="str">
        <f t="shared" si="37"/>
        <v>X</v>
      </c>
      <c r="AG29" s="30" t="str">
        <f t="shared" si="38"/>
        <v>X</v>
      </c>
      <c r="AH29" s="30" t="str">
        <f t="shared" si="39"/>
        <v>X</v>
      </c>
      <c r="AI29" s="30" t="str">
        <f t="shared" si="40"/>
        <v>X</v>
      </c>
    </row>
    <row r="30" spans="2:35" ht="25.5" customHeight="1" x14ac:dyDescent="0.2">
      <c r="B30" s="37">
        <v>28</v>
      </c>
      <c r="C30" s="36" t="str" cm="1">
        <f t="array" ref="C30">_xlfn.IFS(S30="X","",L30="OK","OK",TRUE,"NG")</f>
        <v/>
      </c>
      <c r="D30" s="27"/>
      <c r="E30" s="16"/>
      <c r="F30" s="16"/>
      <c r="G30" s="19"/>
      <c r="H30" s="52"/>
      <c r="J30" s="41" t="str">
        <f t="shared" si="22"/>
        <v/>
      </c>
      <c r="L30" s="30" t="str" cm="1">
        <f t="array" ref="L30">_xlfn.IFS(S30="X","",T30="X",ERR種目未選択,V30="X",ERR選手未入力,W30=0,ERR選手区切,X30="X",ERRふりがな未入力,Y30=0,ERRふりがな区切,Z30="X",ERR学年,U30&lt;AA30,ERR学年,AB30="X",ERRクラブ名未入力,TRUE,"OK")</f>
        <v/>
      </c>
      <c r="M30" s="30" t="str">
        <f t="shared" si="23"/>
        <v/>
      </c>
      <c r="N30" s="30" t="str">
        <f t="shared" si="24"/>
        <v/>
      </c>
      <c r="O30" s="30" t="str">
        <f t="shared" si="25"/>
        <v/>
      </c>
      <c r="P30" s="30" t="str">
        <f t="shared" si="26"/>
        <v/>
      </c>
      <c r="Q30" s="30" t="str">
        <f t="shared" si="27"/>
        <v/>
      </c>
      <c r="S30" s="30" t="str">
        <f t="shared" si="28"/>
        <v>X</v>
      </c>
      <c r="T30" s="30" t="str">
        <f t="shared" si="29"/>
        <v>X</v>
      </c>
      <c r="U30" s="30" t="e">
        <f t="shared" si="30"/>
        <v>#N/A</v>
      </c>
      <c r="V30" s="30" t="str">
        <f t="shared" si="31"/>
        <v>X</v>
      </c>
      <c r="W30" s="30">
        <f t="array" ref="W30">MAX(IFERROR(FIND(区切文字,N30),0))</f>
        <v>0</v>
      </c>
      <c r="X30" s="30" t="str">
        <f t="shared" si="32"/>
        <v>X</v>
      </c>
      <c r="Y30" s="30">
        <f t="array" ref="Y30">MAX(IFERROR(FIND(区切文字,O30),0))</f>
        <v>0</v>
      </c>
      <c r="Z30" s="30" t="str">
        <f t="shared" si="33"/>
        <v>X</v>
      </c>
      <c r="AA30" s="30" t="e">
        <f t="shared" si="34"/>
        <v>#N/A</v>
      </c>
      <c r="AB30" s="30" t="str">
        <f t="shared" si="35"/>
        <v>X</v>
      </c>
      <c r="AE30" s="30" t="str">
        <f t="shared" si="36"/>
        <v>X</v>
      </c>
      <c r="AF30" s="30" t="str">
        <f t="shared" si="37"/>
        <v>X</v>
      </c>
      <c r="AG30" s="30" t="str">
        <f t="shared" si="38"/>
        <v>X</v>
      </c>
      <c r="AH30" s="30" t="str">
        <f t="shared" si="39"/>
        <v>X</v>
      </c>
      <c r="AI30" s="30" t="str">
        <f t="shared" si="40"/>
        <v>X</v>
      </c>
    </row>
    <row r="31" spans="2:35" ht="25.5" customHeight="1" x14ac:dyDescent="0.2">
      <c r="B31" s="37">
        <v>29</v>
      </c>
      <c r="C31" s="36" t="str" cm="1">
        <f t="array" ref="C31">_xlfn.IFS(S31="X","",L31="OK","OK",TRUE,"NG")</f>
        <v/>
      </c>
      <c r="D31" s="27"/>
      <c r="E31" s="16"/>
      <c r="F31" s="16"/>
      <c r="G31" s="19"/>
      <c r="H31" s="52"/>
      <c r="J31" s="41" t="str">
        <f t="shared" si="22"/>
        <v/>
      </c>
      <c r="L31" s="30" t="str" cm="1">
        <f t="array" ref="L31">_xlfn.IFS(S31="X","",T31="X",ERR種目未選択,V31="X",ERR選手未入力,W31=0,ERR選手区切,X31="X",ERRふりがな未入力,Y31=0,ERRふりがな区切,Z31="X",ERR学年,U31&lt;AA31,ERR学年,AB31="X",ERRクラブ名未入力,TRUE,"OK")</f>
        <v/>
      </c>
      <c r="M31" s="30" t="str">
        <f t="shared" si="23"/>
        <v/>
      </c>
      <c r="N31" s="30" t="str">
        <f t="shared" si="24"/>
        <v/>
      </c>
      <c r="O31" s="30" t="str">
        <f t="shared" si="25"/>
        <v/>
      </c>
      <c r="P31" s="30" t="str">
        <f t="shared" si="26"/>
        <v/>
      </c>
      <c r="Q31" s="30" t="str">
        <f t="shared" si="27"/>
        <v/>
      </c>
      <c r="S31" s="30" t="str">
        <f t="shared" si="28"/>
        <v>X</v>
      </c>
      <c r="T31" s="30" t="str">
        <f t="shared" si="29"/>
        <v>X</v>
      </c>
      <c r="U31" s="30" t="e">
        <f t="shared" si="30"/>
        <v>#N/A</v>
      </c>
      <c r="V31" s="30" t="str">
        <f t="shared" si="31"/>
        <v>X</v>
      </c>
      <c r="W31" s="30">
        <f t="array" ref="W31">MAX(IFERROR(FIND(区切文字,N31),0))</f>
        <v>0</v>
      </c>
      <c r="X31" s="30" t="str">
        <f t="shared" si="32"/>
        <v>X</v>
      </c>
      <c r="Y31" s="30">
        <f t="array" ref="Y31">MAX(IFERROR(FIND(区切文字,O31),0))</f>
        <v>0</v>
      </c>
      <c r="Z31" s="30" t="str">
        <f t="shared" si="33"/>
        <v>X</v>
      </c>
      <c r="AA31" s="30" t="e">
        <f t="shared" si="34"/>
        <v>#N/A</v>
      </c>
      <c r="AB31" s="30" t="str">
        <f t="shared" si="35"/>
        <v>X</v>
      </c>
      <c r="AE31" s="30" t="str">
        <f t="shared" si="36"/>
        <v>X</v>
      </c>
      <c r="AF31" s="30" t="str">
        <f t="shared" si="37"/>
        <v>X</v>
      </c>
      <c r="AG31" s="30" t="str">
        <f t="shared" si="38"/>
        <v>X</v>
      </c>
      <c r="AH31" s="30" t="str">
        <f t="shared" si="39"/>
        <v>X</v>
      </c>
      <c r="AI31" s="30" t="str">
        <f t="shared" si="40"/>
        <v>X</v>
      </c>
    </row>
    <row r="32" spans="2:35" ht="25.5" customHeight="1" x14ac:dyDescent="0.2">
      <c r="B32" s="37">
        <v>30</v>
      </c>
      <c r="C32" s="36" t="str" cm="1">
        <f t="array" ref="C32">_xlfn.IFS(S32="X","",L32="OK","OK",TRUE,"NG")</f>
        <v/>
      </c>
      <c r="D32" s="27"/>
      <c r="E32" s="16"/>
      <c r="F32" s="16"/>
      <c r="G32" s="19"/>
      <c r="H32" s="52"/>
      <c r="J32" s="41" t="str">
        <f t="shared" si="22"/>
        <v/>
      </c>
      <c r="L32" s="30" t="str" cm="1">
        <f t="array" ref="L32">_xlfn.IFS(S32="X","",T32="X",ERR種目未選択,V32="X",ERR選手未入力,W32=0,ERR選手区切,X32="X",ERRふりがな未入力,Y32=0,ERRふりがな区切,Z32="X",ERR学年,U32&lt;AA32,ERR学年,AB32="X",ERRクラブ名未入力,TRUE,"OK")</f>
        <v/>
      </c>
      <c r="M32" s="30" t="str">
        <f t="shared" si="23"/>
        <v/>
      </c>
      <c r="N32" s="30" t="str">
        <f t="shared" si="24"/>
        <v/>
      </c>
      <c r="O32" s="30" t="str">
        <f t="shared" si="25"/>
        <v/>
      </c>
      <c r="P32" s="30" t="str">
        <f t="shared" si="26"/>
        <v/>
      </c>
      <c r="Q32" s="30" t="str">
        <f t="shared" si="27"/>
        <v/>
      </c>
      <c r="S32" s="30" t="str">
        <f t="shared" si="28"/>
        <v>X</v>
      </c>
      <c r="T32" s="30" t="str">
        <f t="shared" si="29"/>
        <v>X</v>
      </c>
      <c r="U32" s="30" t="e">
        <f t="shared" si="30"/>
        <v>#N/A</v>
      </c>
      <c r="V32" s="30" t="str">
        <f t="shared" si="31"/>
        <v>X</v>
      </c>
      <c r="W32" s="30">
        <f t="array" ref="W32">MAX(IFERROR(FIND(区切文字,N32),0))</f>
        <v>0</v>
      </c>
      <c r="X32" s="30" t="str">
        <f t="shared" si="32"/>
        <v>X</v>
      </c>
      <c r="Y32" s="30">
        <f t="array" ref="Y32">MAX(IFERROR(FIND(区切文字,O32),0))</f>
        <v>0</v>
      </c>
      <c r="Z32" s="30" t="str">
        <f t="shared" si="33"/>
        <v>X</v>
      </c>
      <c r="AA32" s="30" t="e">
        <f t="shared" si="34"/>
        <v>#N/A</v>
      </c>
      <c r="AB32" s="30" t="str">
        <f t="shared" si="35"/>
        <v>X</v>
      </c>
      <c r="AE32" s="30" t="str">
        <f t="shared" si="36"/>
        <v>X</v>
      </c>
      <c r="AF32" s="30" t="str">
        <f t="shared" si="37"/>
        <v>X</v>
      </c>
      <c r="AG32" s="30" t="str">
        <f t="shared" si="38"/>
        <v>X</v>
      </c>
      <c r="AH32" s="30" t="str">
        <f t="shared" si="39"/>
        <v>X</v>
      </c>
      <c r="AI32" s="30" t="str">
        <f t="shared" si="40"/>
        <v>X</v>
      </c>
    </row>
    <row r="33" spans="2:35" ht="25.5" customHeight="1" x14ac:dyDescent="0.2">
      <c r="B33" s="37">
        <v>31</v>
      </c>
      <c r="C33" s="36" t="str" cm="1">
        <f t="array" ref="C33">_xlfn.IFS(S33="X","",L33="OK","OK",TRUE,"NG")</f>
        <v/>
      </c>
      <c r="D33" s="27"/>
      <c r="E33" s="16"/>
      <c r="F33" s="16"/>
      <c r="G33" s="19"/>
      <c r="H33" s="52"/>
      <c r="J33" s="41" t="str">
        <f t="shared" si="22"/>
        <v/>
      </c>
      <c r="L33" s="30" t="str" cm="1">
        <f t="array" ref="L33">_xlfn.IFS(S33="X","",T33="X",ERR種目未選択,V33="X",ERR選手未入力,W33=0,ERR選手区切,X33="X",ERRふりがな未入力,Y33=0,ERRふりがな区切,Z33="X",ERR学年,U33&lt;AA33,ERR学年,AB33="X",ERRクラブ名未入力,TRUE,"OK")</f>
        <v/>
      </c>
      <c r="M33" s="30" t="str">
        <f t="shared" si="23"/>
        <v/>
      </c>
      <c r="N33" s="30" t="str">
        <f t="shared" si="24"/>
        <v/>
      </c>
      <c r="O33" s="30" t="str">
        <f t="shared" si="25"/>
        <v/>
      </c>
      <c r="P33" s="30" t="str">
        <f t="shared" si="26"/>
        <v/>
      </c>
      <c r="Q33" s="30" t="str">
        <f t="shared" si="27"/>
        <v/>
      </c>
      <c r="S33" s="30" t="str">
        <f t="shared" si="28"/>
        <v>X</v>
      </c>
      <c r="T33" s="30" t="str">
        <f t="shared" si="29"/>
        <v>X</v>
      </c>
      <c r="U33" s="30" t="e">
        <f t="shared" si="30"/>
        <v>#N/A</v>
      </c>
      <c r="V33" s="30" t="str">
        <f t="shared" si="31"/>
        <v>X</v>
      </c>
      <c r="W33" s="30">
        <f t="array" ref="W33">MAX(IFERROR(FIND(区切文字,N33),0))</f>
        <v>0</v>
      </c>
      <c r="X33" s="30" t="str">
        <f t="shared" si="32"/>
        <v>X</v>
      </c>
      <c r="Y33" s="30">
        <f t="array" ref="Y33">MAX(IFERROR(FIND(区切文字,O33),0))</f>
        <v>0</v>
      </c>
      <c r="Z33" s="30" t="str">
        <f t="shared" si="33"/>
        <v>X</v>
      </c>
      <c r="AA33" s="30" t="e">
        <f t="shared" si="34"/>
        <v>#N/A</v>
      </c>
      <c r="AB33" s="30" t="str">
        <f t="shared" si="35"/>
        <v>X</v>
      </c>
      <c r="AE33" s="30" t="str">
        <f t="shared" si="36"/>
        <v>X</v>
      </c>
      <c r="AF33" s="30" t="str">
        <f t="shared" si="37"/>
        <v>X</v>
      </c>
      <c r="AG33" s="30" t="str">
        <f t="shared" si="38"/>
        <v>X</v>
      </c>
      <c r="AH33" s="30" t="str">
        <f t="shared" si="39"/>
        <v>X</v>
      </c>
      <c r="AI33" s="30" t="str">
        <f t="shared" si="40"/>
        <v>X</v>
      </c>
    </row>
    <row r="34" spans="2:35" ht="25.5" customHeight="1" x14ac:dyDescent="0.2">
      <c r="B34" s="37">
        <v>32</v>
      </c>
      <c r="C34" s="36" t="str" cm="1">
        <f t="array" ref="C34">_xlfn.IFS(S34="X","",L34="OK","OK",TRUE,"NG")</f>
        <v/>
      </c>
      <c r="D34" s="27"/>
      <c r="E34" s="16"/>
      <c r="F34" s="16"/>
      <c r="G34" s="19"/>
      <c r="H34" s="52"/>
      <c r="J34" s="41" t="str">
        <f t="shared" si="22"/>
        <v/>
      </c>
      <c r="L34" s="30" t="str" cm="1">
        <f t="array" ref="L34">_xlfn.IFS(S34="X","",T34="X",ERR種目未選択,V34="X",ERR選手未入力,W34=0,ERR選手区切,X34="X",ERRふりがな未入力,Y34=0,ERRふりがな区切,Z34="X",ERR学年,U34&lt;AA34,ERR学年,AB34="X",ERRクラブ名未入力,TRUE,"OK")</f>
        <v/>
      </c>
      <c r="M34" s="30" t="str">
        <f t="shared" si="23"/>
        <v/>
      </c>
      <c r="N34" s="30" t="str">
        <f t="shared" si="24"/>
        <v/>
      </c>
      <c r="O34" s="30" t="str">
        <f t="shared" si="25"/>
        <v/>
      </c>
      <c r="P34" s="30" t="str">
        <f t="shared" si="26"/>
        <v/>
      </c>
      <c r="Q34" s="30" t="str">
        <f t="shared" si="27"/>
        <v/>
      </c>
      <c r="S34" s="30" t="str">
        <f t="shared" si="28"/>
        <v>X</v>
      </c>
      <c r="T34" s="30" t="str">
        <f t="shared" si="29"/>
        <v>X</v>
      </c>
      <c r="U34" s="30" t="e">
        <f t="shared" si="30"/>
        <v>#N/A</v>
      </c>
      <c r="V34" s="30" t="str">
        <f t="shared" si="31"/>
        <v>X</v>
      </c>
      <c r="W34" s="30">
        <f t="array" ref="W34">MAX(IFERROR(FIND(区切文字,N34),0))</f>
        <v>0</v>
      </c>
      <c r="X34" s="30" t="str">
        <f t="shared" si="32"/>
        <v>X</v>
      </c>
      <c r="Y34" s="30">
        <f t="array" ref="Y34">MAX(IFERROR(FIND(区切文字,O34),0))</f>
        <v>0</v>
      </c>
      <c r="Z34" s="30" t="str">
        <f t="shared" si="33"/>
        <v>X</v>
      </c>
      <c r="AA34" s="30" t="e">
        <f t="shared" si="34"/>
        <v>#N/A</v>
      </c>
      <c r="AB34" s="30" t="str">
        <f t="shared" si="35"/>
        <v>X</v>
      </c>
      <c r="AE34" s="30" t="str">
        <f t="shared" si="36"/>
        <v>X</v>
      </c>
      <c r="AF34" s="30" t="str">
        <f t="shared" si="37"/>
        <v>X</v>
      </c>
      <c r="AG34" s="30" t="str">
        <f t="shared" si="38"/>
        <v>X</v>
      </c>
      <c r="AH34" s="30" t="str">
        <f t="shared" si="39"/>
        <v>X</v>
      </c>
      <c r="AI34" s="30" t="str">
        <f t="shared" si="40"/>
        <v>X</v>
      </c>
    </row>
    <row r="35" spans="2:35" ht="25.5" customHeight="1" x14ac:dyDescent="0.2">
      <c r="B35" s="37">
        <v>33</v>
      </c>
      <c r="C35" s="36" t="str" cm="1">
        <f t="array" ref="C35">_xlfn.IFS(S35="X","",L35="OK","OK",TRUE,"NG")</f>
        <v/>
      </c>
      <c r="D35" s="27"/>
      <c r="E35" s="16"/>
      <c r="F35" s="16"/>
      <c r="G35" s="19"/>
      <c r="H35" s="52"/>
      <c r="J35" s="41" t="str">
        <f t="shared" si="22"/>
        <v/>
      </c>
      <c r="L35" s="30" t="str" cm="1">
        <f t="array" ref="L35">_xlfn.IFS(S35="X","",T35="X",ERR種目未選択,V35="X",ERR選手未入力,W35=0,ERR選手区切,X35="X",ERRふりがな未入力,Y35=0,ERRふりがな区切,Z35="X",ERR学年,U35&lt;AA35,ERR学年,AB35="X",ERRクラブ名未入力,TRUE,"OK")</f>
        <v/>
      </c>
      <c r="M35" s="30" t="str">
        <f t="shared" si="23"/>
        <v/>
      </c>
      <c r="N35" s="30" t="str">
        <f t="shared" si="24"/>
        <v/>
      </c>
      <c r="O35" s="30" t="str">
        <f t="shared" si="25"/>
        <v/>
      </c>
      <c r="P35" s="30" t="str">
        <f t="shared" si="26"/>
        <v/>
      </c>
      <c r="Q35" s="30" t="str">
        <f t="shared" si="27"/>
        <v/>
      </c>
      <c r="S35" s="30" t="str">
        <f t="shared" si="28"/>
        <v>X</v>
      </c>
      <c r="T35" s="30" t="str">
        <f t="shared" si="29"/>
        <v>X</v>
      </c>
      <c r="U35" s="30" t="e">
        <f t="shared" si="30"/>
        <v>#N/A</v>
      </c>
      <c r="V35" s="30" t="str">
        <f t="shared" si="31"/>
        <v>X</v>
      </c>
      <c r="W35" s="30">
        <f t="array" ref="W35">MAX(IFERROR(FIND(区切文字,N35),0))</f>
        <v>0</v>
      </c>
      <c r="X35" s="30" t="str">
        <f t="shared" si="32"/>
        <v>X</v>
      </c>
      <c r="Y35" s="30">
        <f t="array" ref="Y35">MAX(IFERROR(FIND(区切文字,O35),0))</f>
        <v>0</v>
      </c>
      <c r="Z35" s="30" t="str">
        <f t="shared" si="33"/>
        <v>X</v>
      </c>
      <c r="AA35" s="30" t="e">
        <f t="shared" si="34"/>
        <v>#N/A</v>
      </c>
      <c r="AB35" s="30" t="str">
        <f t="shared" si="35"/>
        <v>X</v>
      </c>
      <c r="AE35" s="30" t="str">
        <f t="shared" si="36"/>
        <v>X</v>
      </c>
      <c r="AF35" s="30" t="str">
        <f t="shared" si="37"/>
        <v>X</v>
      </c>
      <c r="AG35" s="30" t="str">
        <f t="shared" si="38"/>
        <v>X</v>
      </c>
      <c r="AH35" s="30" t="str">
        <f t="shared" si="39"/>
        <v>X</v>
      </c>
      <c r="AI35" s="30" t="str">
        <f t="shared" si="40"/>
        <v>X</v>
      </c>
    </row>
    <row r="36" spans="2:35" ht="25.5" customHeight="1" x14ac:dyDescent="0.2">
      <c r="B36" s="37">
        <v>34</v>
      </c>
      <c r="C36" s="36" t="str" cm="1">
        <f t="array" ref="C36">_xlfn.IFS(S36="X","",L36="OK","OK",TRUE,"NG")</f>
        <v/>
      </c>
      <c r="D36" s="27"/>
      <c r="E36" s="16"/>
      <c r="F36" s="16"/>
      <c r="G36" s="19"/>
      <c r="H36" s="52"/>
      <c r="J36" s="41" t="str">
        <f t="shared" si="22"/>
        <v/>
      </c>
      <c r="L36" s="30" t="str" cm="1">
        <f t="array" ref="L36">_xlfn.IFS(S36="X","",T36="X",ERR種目未選択,V36="X",ERR選手未入力,W36=0,ERR選手区切,X36="X",ERRふりがな未入力,Y36=0,ERRふりがな区切,Z36="X",ERR学年,U36&lt;AA36,ERR学年,AB36="X",ERRクラブ名未入力,TRUE,"OK")</f>
        <v/>
      </c>
      <c r="M36" s="30" t="str">
        <f t="shared" si="23"/>
        <v/>
      </c>
      <c r="N36" s="30" t="str">
        <f t="shared" si="24"/>
        <v/>
      </c>
      <c r="O36" s="30" t="str">
        <f t="shared" si="25"/>
        <v/>
      </c>
      <c r="P36" s="30" t="str">
        <f t="shared" si="26"/>
        <v/>
      </c>
      <c r="Q36" s="30" t="str">
        <f t="shared" si="27"/>
        <v/>
      </c>
      <c r="S36" s="30" t="str">
        <f t="shared" si="28"/>
        <v>X</v>
      </c>
      <c r="T36" s="30" t="str">
        <f t="shared" si="29"/>
        <v>X</v>
      </c>
      <c r="U36" s="30" t="e">
        <f t="shared" si="30"/>
        <v>#N/A</v>
      </c>
      <c r="V36" s="30" t="str">
        <f t="shared" si="31"/>
        <v>X</v>
      </c>
      <c r="W36" s="30">
        <f t="array" ref="W36">MAX(IFERROR(FIND(区切文字,N36),0))</f>
        <v>0</v>
      </c>
      <c r="X36" s="30" t="str">
        <f t="shared" si="32"/>
        <v>X</v>
      </c>
      <c r="Y36" s="30">
        <f t="array" ref="Y36">MAX(IFERROR(FIND(区切文字,O36),0))</f>
        <v>0</v>
      </c>
      <c r="Z36" s="30" t="str">
        <f t="shared" si="33"/>
        <v>X</v>
      </c>
      <c r="AA36" s="30" t="e">
        <f t="shared" si="34"/>
        <v>#N/A</v>
      </c>
      <c r="AB36" s="30" t="str">
        <f t="shared" si="35"/>
        <v>X</v>
      </c>
      <c r="AE36" s="30" t="str">
        <f t="shared" si="36"/>
        <v>X</v>
      </c>
      <c r="AF36" s="30" t="str">
        <f t="shared" si="37"/>
        <v>X</v>
      </c>
      <c r="AG36" s="30" t="str">
        <f t="shared" si="38"/>
        <v>X</v>
      </c>
      <c r="AH36" s="30" t="str">
        <f t="shared" si="39"/>
        <v>X</v>
      </c>
      <c r="AI36" s="30" t="str">
        <f t="shared" si="40"/>
        <v>X</v>
      </c>
    </row>
    <row r="37" spans="2:35" ht="25.5" customHeight="1" x14ac:dyDescent="0.2">
      <c r="B37" s="37">
        <v>35</v>
      </c>
      <c r="C37" s="36" t="str" cm="1">
        <f t="array" ref="C37">_xlfn.IFS(S37="X","",L37="OK","OK",TRUE,"NG")</f>
        <v/>
      </c>
      <c r="D37" s="27"/>
      <c r="E37" s="16"/>
      <c r="F37" s="16"/>
      <c r="G37" s="19"/>
      <c r="H37" s="52"/>
      <c r="J37" s="41" t="str">
        <f t="shared" si="22"/>
        <v/>
      </c>
      <c r="L37" s="30" t="str" cm="1">
        <f t="array" ref="L37">_xlfn.IFS(S37="X","",T37="X",ERR種目未選択,V37="X",ERR選手未入力,W37=0,ERR選手区切,X37="X",ERRふりがな未入力,Y37=0,ERRふりがな区切,Z37="X",ERR学年,U37&lt;AA37,ERR学年,AB37="X",ERRクラブ名未入力,TRUE,"OK")</f>
        <v/>
      </c>
      <c r="M37" s="30" t="str">
        <f t="shared" si="23"/>
        <v/>
      </c>
      <c r="N37" s="30" t="str">
        <f t="shared" si="24"/>
        <v/>
      </c>
      <c r="O37" s="30" t="str">
        <f t="shared" si="25"/>
        <v/>
      </c>
      <c r="P37" s="30" t="str">
        <f t="shared" si="26"/>
        <v/>
      </c>
      <c r="Q37" s="30" t="str">
        <f t="shared" si="27"/>
        <v/>
      </c>
      <c r="S37" s="30" t="str">
        <f t="shared" si="28"/>
        <v>X</v>
      </c>
      <c r="T37" s="30" t="str">
        <f t="shared" si="29"/>
        <v>X</v>
      </c>
      <c r="U37" s="30" t="e">
        <f t="shared" si="30"/>
        <v>#N/A</v>
      </c>
      <c r="V37" s="30" t="str">
        <f t="shared" si="31"/>
        <v>X</v>
      </c>
      <c r="W37" s="30">
        <f t="array" ref="W37">MAX(IFERROR(FIND(区切文字,N37),0))</f>
        <v>0</v>
      </c>
      <c r="X37" s="30" t="str">
        <f t="shared" si="32"/>
        <v>X</v>
      </c>
      <c r="Y37" s="30">
        <f t="array" ref="Y37">MAX(IFERROR(FIND(区切文字,O37),0))</f>
        <v>0</v>
      </c>
      <c r="Z37" s="30" t="str">
        <f t="shared" si="33"/>
        <v>X</v>
      </c>
      <c r="AA37" s="30" t="e">
        <f t="shared" si="34"/>
        <v>#N/A</v>
      </c>
      <c r="AB37" s="30" t="str">
        <f t="shared" si="35"/>
        <v>X</v>
      </c>
      <c r="AE37" s="30" t="str">
        <f t="shared" si="36"/>
        <v>X</v>
      </c>
      <c r="AF37" s="30" t="str">
        <f t="shared" si="37"/>
        <v>X</v>
      </c>
      <c r="AG37" s="30" t="str">
        <f t="shared" si="38"/>
        <v>X</v>
      </c>
      <c r="AH37" s="30" t="str">
        <f t="shared" si="39"/>
        <v>X</v>
      </c>
      <c r="AI37" s="30" t="str">
        <f t="shared" si="40"/>
        <v>X</v>
      </c>
    </row>
    <row r="38" spans="2:35" ht="25.5" customHeight="1" x14ac:dyDescent="0.2">
      <c r="B38" s="37">
        <v>36</v>
      </c>
      <c r="C38" s="36" t="str" cm="1">
        <f t="array" ref="C38">_xlfn.IFS(S38="X","",L38="OK","OK",TRUE,"NG")</f>
        <v/>
      </c>
      <c r="D38" s="27"/>
      <c r="E38" s="16"/>
      <c r="F38" s="16"/>
      <c r="G38" s="19"/>
      <c r="H38" s="52"/>
      <c r="J38" s="41" t="str">
        <f t="shared" si="22"/>
        <v/>
      </c>
      <c r="L38" s="30" t="str" cm="1">
        <f t="array" ref="L38">_xlfn.IFS(S38="X","",T38="X",ERR種目未選択,V38="X",ERR選手未入力,W38=0,ERR選手区切,X38="X",ERRふりがな未入力,Y38=0,ERRふりがな区切,Z38="X",ERR学年,U38&lt;AA38,ERR学年,AB38="X",ERRクラブ名未入力,TRUE,"OK")</f>
        <v/>
      </c>
      <c r="M38" s="30" t="str">
        <f t="shared" si="23"/>
        <v/>
      </c>
      <c r="N38" s="30" t="str">
        <f t="shared" si="24"/>
        <v/>
      </c>
      <c r="O38" s="30" t="str">
        <f t="shared" si="25"/>
        <v/>
      </c>
      <c r="P38" s="30" t="str">
        <f t="shared" si="26"/>
        <v/>
      </c>
      <c r="Q38" s="30" t="str">
        <f t="shared" si="27"/>
        <v/>
      </c>
      <c r="S38" s="30" t="str">
        <f t="shared" si="28"/>
        <v>X</v>
      </c>
      <c r="T38" s="30" t="str">
        <f t="shared" si="29"/>
        <v>X</v>
      </c>
      <c r="U38" s="30" t="e">
        <f t="shared" si="30"/>
        <v>#N/A</v>
      </c>
      <c r="V38" s="30" t="str">
        <f t="shared" si="31"/>
        <v>X</v>
      </c>
      <c r="W38" s="30">
        <f t="array" ref="W38">MAX(IFERROR(FIND(区切文字,N38),0))</f>
        <v>0</v>
      </c>
      <c r="X38" s="30" t="str">
        <f t="shared" si="32"/>
        <v>X</v>
      </c>
      <c r="Y38" s="30">
        <f t="array" ref="Y38">MAX(IFERROR(FIND(区切文字,O38),0))</f>
        <v>0</v>
      </c>
      <c r="Z38" s="30" t="str">
        <f t="shared" si="33"/>
        <v>X</v>
      </c>
      <c r="AA38" s="30" t="e">
        <f t="shared" si="34"/>
        <v>#N/A</v>
      </c>
      <c r="AB38" s="30" t="str">
        <f t="shared" si="35"/>
        <v>X</v>
      </c>
      <c r="AE38" s="30" t="str">
        <f t="shared" si="36"/>
        <v>X</v>
      </c>
      <c r="AF38" s="30" t="str">
        <f t="shared" si="37"/>
        <v>X</v>
      </c>
      <c r="AG38" s="30" t="str">
        <f t="shared" si="38"/>
        <v>X</v>
      </c>
      <c r="AH38" s="30" t="str">
        <f t="shared" si="39"/>
        <v>X</v>
      </c>
      <c r="AI38" s="30" t="str">
        <f t="shared" si="40"/>
        <v>X</v>
      </c>
    </row>
    <row r="39" spans="2:35" ht="25.5" customHeight="1" x14ac:dyDescent="0.2">
      <c r="B39" s="37">
        <v>37</v>
      </c>
      <c r="C39" s="36" t="str" cm="1">
        <f t="array" ref="C39">_xlfn.IFS(S39="X","",L39="OK","OK",TRUE,"NG")</f>
        <v/>
      </c>
      <c r="D39" s="27"/>
      <c r="E39" s="16"/>
      <c r="F39" s="16"/>
      <c r="G39" s="19"/>
      <c r="H39" s="52"/>
      <c r="J39" s="41" t="str">
        <f t="shared" si="22"/>
        <v/>
      </c>
      <c r="L39" s="30" t="str" cm="1">
        <f t="array" ref="L39">_xlfn.IFS(S39="X","",T39="X",ERR種目未選択,V39="X",ERR選手未入力,W39=0,ERR選手区切,X39="X",ERRふりがな未入力,Y39=0,ERRふりがな区切,Z39="X",ERR学年,U39&lt;AA39,ERR学年,AB39="X",ERRクラブ名未入力,TRUE,"OK")</f>
        <v/>
      </c>
      <c r="M39" s="30" t="str">
        <f t="shared" si="23"/>
        <v/>
      </c>
      <c r="N39" s="30" t="str">
        <f t="shared" si="24"/>
        <v/>
      </c>
      <c r="O39" s="30" t="str">
        <f t="shared" si="25"/>
        <v/>
      </c>
      <c r="P39" s="30" t="str">
        <f t="shared" si="26"/>
        <v/>
      </c>
      <c r="Q39" s="30" t="str">
        <f t="shared" si="27"/>
        <v/>
      </c>
      <c r="S39" s="30" t="str">
        <f t="shared" si="28"/>
        <v>X</v>
      </c>
      <c r="T39" s="30" t="str">
        <f t="shared" si="29"/>
        <v>X</v>
      </c>
      <c r="U39" s="30" t="e">
        <f t="shared" si="30"/>
        <v>#N/A</v>
      </c>
      <c r="V39" s="30" t="str">
        <f t="shared" si="31"/>
        <v>X</v>
      </c>
      <c r="W39" s="30">
        <f t="array" ref="W39">MAX(IFERROR(FIND(区切文字,N39),0))</f>
        <v>0</v>
      </c>
      <c r="X39" s="30" t="str">
        <f t="shared" si="32"/>
        <v>X</v>
      </c>
      <c r="Y39" s="30">
        <f t="array" ref="Y39">MAX(IFERROR(FIND(区切文字,O39),0))</f>
        <v>0</v>
      </c>
      <c r="Z39" s="30" t="str">
        <f t="shared" si="33"/>
        <v>X</v>
      </c>
      <c r="AA39" s="30" t="e">
        <f t="shared" si="34"/>
        <v>#N/A</v>
      </c>
      <c r="AB39" s="30" t="str">
        <f t="shared" si="35"/>
        <v>X</v>
      </c>
      <c r="AE39" s="30" t="str">
        <f t="shared" si="36"/>
        <v>X</v>
      </c>
      <c r="AF39" s="30" t="str">
        <f t="shared" si="37"/>
        <v>X</v>
      </c>
      <c r="AG39" s="30" t="str">
        <f t="shared" si="38"/>
        <v>X</v>
      </c>
      <c r="AH39" s="30" t="str">
        <f t="shared" si="39"/>
        <v>X</v>
      </c>
      <c r="AI39" s="30" t="str">
        <f t="shared" si="40"/>
        <v>X</v>
      </c>
    </row>
    <row r="40" spans="2:35" ht="25.5" customHeight="1" x14ac:dyDescent="0.2">
      <c r="B40" s="37">
        <v>38</v>
      </c>
      <c r="C40" s="36" t="str" cm="1">
        <f t="array" ref="C40">_xlfn.IFS(S40="X","",L40="OK","OK",TRUE,"NG")</f>
        <v/>
      </c>
      <c r="D40" s="27"/>
      <c r="E40" s="16"/>
      <c r="F40" s="16"/>
      <c r="G40" s="19"/>
      <c r="H40" s="52"/>
      <c r="J40" s="41" t="str">
        <f t="shared" si="22"/>
        <v/>
      </c>
      <c r="L40" s="30" t="str" cm="1">
        <f t="array" ref="L40">_xlfn.IFS(S40="X","",T40="X",ERR種目未選択,V40="X",ERR選手未入力,W40=0,ERR選手区切,X40="X",ERRふりがな未入力,Y40=0,ERRふりがな区切,Z40="X",ERR学年,U40&lt;AA40,ERR学年,AB40="X",ERRクラブ名未入力,TRUE,"OK")</f>
        <v/>
      </c>
      <c r="M40" s="30" t="str">
        <f t="shared" si="23"/>
        <v/>
      </c>
      <c r="N40" s="30" t="str">
        <f t="shared" si="24"/>
        <v/>
      </c>
      <c r="O40" s="30" t="str">
        <f t="shared" si="25"/>
        <v/>
      </c>
      <c r="P40" s="30" t="str">
        <f t="shared" si="26"/>
        <v/>
      </c>
      <c r="Q40" s="30" t="str">
        <f t="shared" si="27"/>
        <v/>
      </c>
      <c r="S40" s="30" t="str">
        <f t="shared" si="28"/>
        <v>X</v>
      </c>
      <c r="T40" s="30" t="str">
        <f t="shared" si="29"/>
        <v>X</v>
      </c>
      <c r="U40" s="30" t="e">
        <f t="shared" si="30"/>
        <v>#N/A</v>
      </c>
      <c r="V40" s="30" t="str">
        <f t="shared" si="31"/>
        <v>X</v>
      </c>
      <c r="W40" s="30">
        <f t="array" ref="W40">MAX(IFERROR(FIND(区切文字,N40),0))</f>
        <v>0</v>
      </c>
      <c r="X40" s="30" t="str">
        <f t="shared" si="32"/>
        <v>X</v>
      </c>
      <c r="Y40" s="30">
        <f t="array" ref="Y40">MAX(IFERROR(FIND(区切文字,O40),0))</f>
        <v>0</v>
      </c>
      <c r="Z40" s="30" t="str">
        <f t="shared" si="33"/>
        <v>X</v>
      </c>
      <c r="AA40" s="30" t="e">
        <f t="shared" si="34"/>
        <v>#N/A</v>
      </c>
      <c r="AB40" s="30" t="str">
        <f t="shared" si="35"/>
        <v>X</v>
      </c>
      <c r="AE40" s="30" t="str">
        <f t="shared" si="36"/>
        <v>X</v>
      </c>
      <c r="AF40" s="30" t="str">
        <f t="shared" si="37"/>
        <v>X</v>
      </c>
      <c r="AG40" s="30" t="str">
        <f t="shared" si="38"/>
        <v>X</v>
      </c>
      <c r="AH40" s="30" t="str">
        <f t="shared" si="39"/>
        <v>X</v>
      </c>
      <c r="AI40" s="30" t="str">
        <f t="shared" si="40"/>
        <v>X</v>
      </c>
    </row>
    <row r="41" spans="2:35" ht="25.5" customHeight="1" x14ac:dyDescent="0.2">
      <c r="B41" s="37">
        <v>39</v>
      </c>
      <c r="C41" s="36" t="str" cm="1">
        <f t="array" ref="C41">_xlfn.IFS(S41="X","",L41="OK","OK",TRUE,"NG")</f>
        <v/>
      </c>
      <c r="D41" s="27"/>
      <c r="E41" s="16"/>
      <c r="F41" s="16"/>
      <c r="G41" s="19"/>
      <c r="H41" s="52"/>
      <c r="J41" s="41" t="str">
        <f t="shared" si="22"/>
        <v/>
      </c>
      <c r="L41" s="30" t="str" cm="1">
        <f t="array" ref="L41">_xlfn.IFS(S41="X","",T41="X",ERR種目未選択,V41="X",ERR選手未入力,W41=0,ERR選手区切,X41="X",ERRふりがな未入力,Y41=0,ERRふりがな区切,Z41="X",ERR学年,U41&lt;AA41,ERR学年,AB41="X",ERRクラブ名未入力,TRUE,"OK")</f>
        <v/>
      </c>
      <c r="M41" s="30" t="str">
        <f t="shared" si="23"/>
        <v/>
      </c>
      <c r="N41" s="30" t="str">
        <f t="shared" si="24"/>
        <v/>
      </c>
      <c r="O41" s="30" t="str">
        <f t="shared" si="25"/>
        <v/>
      </c>
      <c r="P41" s="30" t="str">
        <f t="shared" si="26"/>
        <v/>
      </c>
      <c r="Q41" s="30" t="str">
        <f t="shared" si="27"/>
        <v/>
      </c>
      <c r="S41" s="30" t="str">
        <f t="shared" si="28"/>
        <v>X</v>
      </c>
      <c r="T41" s="30" t="str">
        <f t="shared" si="29"/>
        <v>X</v>
      </c>
      <c r="U41" s="30" t="e">
        <f t="shared" si="30"/>
        <v>#N/A</v>
      </c>
      <c r="V41" s="30" t="str">
        <f t="shared" si="31"/>
        <v>X</v>
      </c>
      <c r="W41" s="30">
        <f t="array" ref="W41">MAX(IFERROR(FIND(区切文字,N41),0))</f>
        <v>0</v>
      </c>
      <c r="X41" s="30" t="str">
        <f t="shared" si="32"/>
        <v>X</v>
      </c>
      <c r="Y41" s="30">
        <f t="array" ref="Y41">MAX(IFERROR(FIND(区切文字,O41),0))</f>
        <v>0</v>
      </c>
      <c r="Z41" s="30" t="str">
        <f t="shared" si="33"/>
        <v>X</v>
      </c>
      <c r="AA41" s="30" t="e">
        <f t="shared" si="34"/>
        <v>#N/A</v>
      </c>
      <c r="AB41" s="30" t="str">
        <f t="shared" si="35"/>
        <v>X</v>
      </c>
      <c r="AE41" s="30" t="str">
        <f t="shared" si="36"/>
        <v>X</v>
      </c>
      <c r="AF41" s="30" t="str">
        <f t="shared" si="37"/>
        <v>X</v>
      </c>
      <c r="AG41" s="30" t="str">
        <f t="shared" si="38"/>
        <v>X</v>
      </c>
      <c r="AH41" s="30" t="str">
        <f t="shared" si="39"/>
        <v>X</v>
      </c>
      <c r="AI41" s="30" t="str">
        <f t="shared" si="40"/>
        <v>X</v>
      </c>
    </row>
    <row r="42" spans="2:35" ht="25.5" customHeight="1" x14ac:dyDescent="0.2">
      <c r="B42" s="37">
        <v>40</v>
      </c>
      <c r="C42" s="36" t="str" cm="1">
        <f t="array" ref="C42">_xlfn.IFS(S42="X","",L42="OK","OK",TRUE,"NG")</f>
        <v/>
      </c>
      <c r="D42" s="27"/>
      <c r="E42" s="16"/>
      <c r="F42" s="16"/>
      <c r="G42" s="19"/>
      <c r="H42" s="52"/>
      <c r="J42" s="41" t="str">
        <f t="shared" si="22"/>
        <v/>
      </c>
      <c r="L42" s="30" t="str" cm="1">
        <f t="array" ref="L42">_xlfn.IFS(S42="X","",T42="X",ERR種目未選択,V42="X",ERR選手未入力,W42=0,ERR選手区切,X42="X",ERRふりがな未入力,Y42=0,ERRふりがな区切,Z42="X",ERR学年,U42&lt;AA42,ERR学年,AB42="X",ERRクラブ名未入力,TRUE,"OK")</f>
        <v/>
      </c>
      <c r="M42" s="30" t="str">
        <f t="shared" si="23"/>
        <v/>
      </c>
      <c r="N42" s="30" t="str">
        <f t="shared" si="24"/>
        <v/>
      </c>
      <c r="O42" s="30" t="str">
        <f t="shared" si="25"/>
        <v/>
      </c>
      <c r="P42" s="30" t="str">
        <f t="shared" si="26"/>
        <v/>
      </c>
      <c r="Q42" s="30" t="str">
        <f t="shared" si="27"/>
        <v/>
      </c>
      <c r="S42" s="30" t="str">
        <f t="shared" si="28"/>
        <v>X</v>
      </c>
      <c r="T42" s="30" t="str">
        <f t="shared" si="29"/>
        <v>X</v>
      </c>
      <c r="U42" s="30" t="e">
        <f t="shared" si="30"/>
        <v>#N/A</v>
      </c>
      <c r="V42" s="30" t="str">
        <f t="shared" si="31"/>
        <v>X</v>
      </c>
      <c r="W42" s="30">
        <f t="array" ref="W42">MAX(IFERROR(FIND(区切文字,N42),0))</f>
        <v>0</v>
      </c>
      <c r="X42" s="30" t="str">
        <f t="shared" si="32"/>
        <v>X</v>
      </c>
      <c r="Y42" s="30">
        <f t="array" ref="Y42">MAX(IFERROR(FIND(区切文字,O42),0))</f>
        <v>0</v>
      </c>
      <c r="Z42" s="30" t="str">
        <f t="shared" si="33"/>
        <v>X</v>
      </c>
      <c r="AA42" s="30" t="e">
        <f t="shared" si="34"/>
        <v>#N/A</v>
      </c>
      <c r="AB42" s="30" t="str">
        <f t="shared" si="35"/>
        <v>X</v>
      </c>
      <c r="AE42" s="30" t="str">
        <f t="shared" si="36"/>
        <v>X</v>
      </c>
      <c r="AF42" s="30" t="str">
        <f t="shared" si="37"/>
        <v>X</v>
      </c>
      <c r="AG42" s="30" t="str">
        <f t="shared" si="38"/>
        <v>X</v>
      </c>
      <c r="AH42" s="30" t="str">
        <f t="shared" si="39"/>
        <v>X</v>
      </c>
      <c r="AI42" s="30" t="str">
        <f t="shared" si="40"/>
        <v>X</v>
      </c>
    </row>
    <row r="43" spans="2:35" ht="25.5" customHeight="1" x14ac:dyDescent="0.2">
      <c r="B43" s="37">
        <v>41</v>
      </c>
      <c r="C43" s="36" t="str" cm="1">
        <f t="array" ref="C43">_xlfn.IFS(S43="X","",L43="OK","OK",TRUE,"NG")</f>
        <v/>
      </c>
      <c r="D43" s="27"/>
      <c r="E43" s="16"/>
      <c r="F43" s="16"/>
      <c r="G43" s="19"/>
      <c r="H43" s="52"/>
      <c r="J43" s="41" t="str">
        <f t="shared" si="22"/>
        <v/>
      </c>
      <c r="L43" s="30" t="str" cm="1">
        <f t="array" ref="L43">_xlfn.IFS(S43="X","",T43="X",ERR種目未選択,V43="X",ERR選手未入力,W43=0,ERR選手区切,X43="X",ERRふりがな未入力,Y43=0,ERRふりがな区切,Z43="X",ERR学年,U43&lt;AA43,ERR学年,AB43="X",ERRクラブ名未入力,TRUE,"OK")</f>
        <v/>
      </c>
      <c r="M43" s="30" t="str">
        <f t="shared" si="23"/>
        <v/>
      </c>
      <c r="N43" s="30" t="str">
        <f t="shared" si="24"/>
        <v/>
      </c>
      <c r="O43" s="30" t="str">
        <f t="shared" si="25"/>
        <v/>
      </c>
      <c r="P43" s="30" t="str">
        <f t="shared" si="26"/>
        <v/>
      </c>
      <c r="Q43" s="30" t="str">
        <f t="shared" si="27"/>
        <v/>
      </c>
      <c r="S43" s="30" t="str">
        <f t="shared" si="28"/>
        <v>X</v>
      </c>
      <c r="T43" s="30" t="str">
        <f t="shared" si="29"/>
        <v>X</v>
      </c>
      <c r="U43" s="30" t="e">
        <f t="shared" si="30"/>
        <v>#N/A</v>
      </c>
      <c r="V43" s="30" t="str">
        <f t="shared" si="31"/>
        <v>X</v>
      </c>
      <c r="W43" s="30">
        <f t="array" ref="W43">MAX(IFERROR(FIND(区切文字,N43),0))</f>
        <v>0</v>
      </c>
      <c r="X43" s="30" t="str">
        <f t="shared" si="32"/>
        <v>X</v>
      </c>
      <c r="Y43" s="30">
        <f t="array" ref="Y43">MAX(IFERROR(FIND(区切文字,O43),0))</f>
        <v>0</v>
      </c>
      <c r="Z43" s="30" t="str">
        <f t="shared" si="33"/>
        <v>X</v>
      </c>
      <c r="AA43" s="30" t="e">
        <f t="shared" si="34"/>
        <v>#N/A</v>
      </c>
      <c r="AB43" s="30" t="str">
        <f t="shared" si="35"/>
        <v>X</v>
      </c>
      <c r="AE43" s="30" t="str">
        <f t="shared" si="36"/>
        <v>X</v>
      </c>
      <c r="AF43" s="30" t="str">
        <f t="shared" si="37"/>
        <v>X</v>
      </c>
      <c r="AG43" s="30" t="str">
        <f t="shared" si="38"/>
        <v>X</v>
      </c>
      <c r="AH43" s="30" t="str">
        <f t="shared" si="39"/>
        <v>X</v>
      </c>
      <c r="AI43" s="30" t="str">
        <f t="shared" si="40"/>
        <v>X</v>
      </c>
    </row>
    <row r="44" spans="2:35" ht="25.5" customHeight="1" x14ac:dyDescent="0.2">
      <c r="B44" s="37">
        <v>42</v>
      </c>
      <c r="C44" s="36" t="str" cm="1">
        <f t="array" ref="C44">_xlfn.IFS(S44="X","",L44="OK","OK",TRUE,"NG")</f>
        <v/>
      </c>
      <c r="D44" s="27"/>
      <c r="E44" s="16"/>
      <c r="F44" s="16"/>
      <c r="G44" s="19"/>
      <c r="H44" s="52"/>
      <c r="J44" s="41" t="str">
        <f t="shared" si="22"/>
        <v/>
      </c>
      <c r="L44" s="30" t="str" cm="1">
        <f t="array" ref="L44">_xlfn.IFS(S44="X","",T44="X",ERR種目未選択,V44="X",ERR選手未入力,W44=0,ERR選手区切,X44="X",ERRふりがな未入力,Y44=0,ERRふりがな区切,Z44="X",ERR学年,U44&lt;AA44,ERR学年,AB44="X",ERRクラブ名未入力,TRUE,"OK")</f>
        <v/>
      </c>
      <c r="M44" s="30" t="str">
        <f t="shared" si="23"/>
        <v/>
      </c>
      <c r="N44" s="30" t="str">
        <f t="shared" si="24"/>
        <v/>
      </c>
      <c r="O44" s="30" t="str">
        <f t="shared" si="25"/>
        <v/>
      </c>
      <c r="P44" s="30" t="str">
        <f t="shared" si="26"/>
        <v/>
      </c>
      <c r="Q44" s="30" t="str">
        <f t="shared" si="27"/>
        <v/>
      </c>
      <c r="S44" s="30" t="str">
        <f t="shared" si="28"/>
        <v>X</v>
      </c>
      <c r="T44" s="30" t="str">
        <f t="shared" si="29"/>
        <v>X</v>
      </c>
      <c r="U44" s="30" t="e">
        <f t="shared" si="30"/>
        <v>#N/A</v>
      </c>
      <c r="V44" s="30" t="str">
        <f t="shared" si="31"/>
        <v>X</v>
      </c>
      <c r="W44" s="30">
        <f t="array" ref="W44">MAX(IFERROR(FIND(区切文字,N44),0))</f>
        <v>0</v>
      </c>
      <c r="X44" s="30" t="str">
        <f t="shared" si="32"/>
        <v>X</v>
      </c>
      <c r="Y44" s="30">
        <f t="array" ref="Y44">MAX(IFERROR(FIND(区切文字,O44),0))</f>
        <v>0</v>
      </c>
      <c r="Z44" s="30" t="str">
        <f t="shared" si="33"/>
        <v>X</v>
      </c>
      <c r="AA44" s="30" t="e">
        <f t="shared" si="34"/>
        <v>#N/A</v>
      </c>
      <c r="AB44" s="30" t="str">
        <f t="shared" si="35"/>
        <v>X</v>
      </c>
      <c r="AE44" s="30" t="str">
        <f t="shared" si="36"/>
        <v>X</v>
      </c>
      <c r="AF44" s="30" t="str">
        <f t="shared" si="37"/>
        <v>X</v>
      </c>
      <c r="AG44" s="30" t="str">
        <f t="shared" si="38"/>
        <v>X</v>
      </c>
      <c r="AH44" s="30" t="str">
        <f t="shared" si="39"/>
        <v>X</v>
      </c>
      <c r="AI44" s="30" t="str">
        <f t="shared" si="40"/>
        <v>X</v>
      </c>
    </row>
    <row r="45" spans="2:35" ht="25.5" customHeight="1" x14ac:dyDescent="0.2">
      <c r="B45" s="37">
        <v>43</v>
      </c>
      <c r="C45" s="36" t="str" cm="1">
        <f t="array" ref="C45">_xlfn.IFS(S45="X","",L45="OK","OK",TRUE,"NG")</f>
        <v/>
      </c>
      <c r="D45" s="27"/>
      <c r="E45" s="16"/>
      <c r="F45" s="16"/>
      <c r="G45" s="19"/>
      <c r="H45" s="52"/>
      <c r="J45" s="41" t="str">
        <f t="shared" si="22"/>
        <v/>
      </c>
      <c r="L45" s="30" t="str" cm="1">
        <f t="array" ref="L45">_xlfn.IFS(S45="X","",T45="X",ERR種目未選択,V45="X",ERR選手未入力,W45=0,ERR選手区切,X45="X",ERRふりがな未入力,Y45=0,ERRふりがな区切,Z45="X",ERR学年,U45&lt;AA45,ERR学年,AB45="X",ERRクラブ名未入力,TRUE,"OK")</f>
        <v/>
      </c>
      <c r="M45" s="30" t="str">
        <f t="shared" si="23"/>
        <v/>
      </c>
      <c r="N45" s="30" t="str">
        <f t="shared" si="24"/>
        <v/>
      </c>
      <c r="O45" s="30" t="str">
        <f t="shared" si="25"/>
        <v/>
      </c>
      <c r="P45" s="30" t="str">
        <f t="shared" si="26"/>
        <v/>
      </c>
      <c r="Q45" s="30" t="str">
        <f t="shared" si="27"/>
        <v/>
      </c>
      <c r="S45" s="30" t="str">
        <f t="shared" si="28"/>
        <v>X</v>
      </c>
      <c r="T45" s="30" t="str">
        <f t="shared" si="29"/>
        <v>X</v>
      </c>
      <c r="U45" s="30" t="e">
        <f t="shared" si="30"/>
        <v>#N/A</v>
      </c>
      <c r="V45" s="30" t="str">
        <f t="shared" si="31"/>
        <v>X</v>
      </c>
      <c r="W45" s="30">
        <f t="array" ref="W45">MAX(IFERROR(FIND(区切文字,N45),0))</f>
        <v>0</v>
      </c>
      <c r="X45" s="30" t="str">
        <f t="shared" si="32"/>
        <v>X</v>
      </c>
      <c r="Y45" s="30">
        <f t="array" ref="Y45">MAX(IFERROR(FIND(区切文字,O45),0))</f>
        <v>0</v>
      </c>
      <c r="Z45" s="30" t="str">
        <f t="shared" si="33"/>
        <v>X</v>
      </c>
      <c r="AA45" s="30" t="e">
        <f t="shared" si="34"/>
        <v>#N/A</v>
      </c>
      <c r="AB45" s="30" t="str">
        <f t="shared" si="35"/>
        <v>X</v>
      </c>
      <c r="AE45" s="30" t="str">
        <f t="shared" si="36"/>
        <v>X</v>
      </c>
      <c r="AF45" s="30" t="str">
        <f t="shared" si="37"/>
        <v>X</v>
      </c>
      <c r="AG45" s="30" t="str">
        <f t="shared" si="38"/>
        <v>X</v>
      </c>
      <c r="AH45" s="30" t="str">
        <f t="shared" si="39"/>
        <v>X</v>
      </c>
      <c r="AI45" s="30" t="str">
        <f t="shared" si="40"/>
        <v>X</v>
      </c>
    </row>
    <row r="46" spans="2:35" ht="25.5" customHeight="1" x14ac:dyDescent="0.2">
      <c r="B46" s="37">
        <v>44</v>
      </c>
      <c r="C46" s="36" t="str" cm="1">
        <f t="array" ref="C46">_xlfn.IFS(S46="X","",L46="OK","OK",TRUE,"NG")</f>
        <v/>
      </c>
      <c r="D46" s="27"/>
      <c r="E46" s="16"/>
      <c r="F46" s="16"/>
      <c r="G46" s="19"/>
      <c r="H46" s="52"/>
      <c r="J46" s="41" t="str">
        <f t="shared" si="22"/>
        <v/>
      </c>
      <c r="L46" s="30" t="str" cm="1">
        <f t="array" ref="L46">_xlfn.IFS(S46="X","",T46="X",ERR種目未選択,V46="X",ERR選手未入力,W46=0,ERR選手区切,X46="X",ERRふりがな未入力,Y46=0,ERRふりがな区切,Z46="X",ERR学年,U46&lt;AA46,ERR学年,AB46="X",ERRクラブ名未入力,TRUE,"OK")</f>
        <v/>
      </c>
      <c r="M46" s="30" t="str">
        <f t="shared" si="23"/>
        <v/>
      </c>
      <c r="N46" s="30" t="str">
        <f t="shared" si="24"/>
        <v/>
      </c>
      <c r="O46" s="30" t="str">
        <f t="shared" si="25"/>
        <v/>
      </c>
      <c r="P46" s="30" t="str">
        <f t="shared" si="26"/>
        <v/>
      </c>
      <c r="Q46" s="30" t="str">
        <f t="shared" si="27"/>
        <v/>
      </c>
      <c r="S46" s="30" t="str">
        <f t="shared" si="28"/>
        <v>X</v>
      </c>
      <c r="T46" s="30" t="str">
        <f t="shared" si="29"/>
        <v>X</v>
      </c>
      <c r="U46" s="30" t="e">
        <f t="shared" si="30"/>
        <v>#N/A</v>
      </c>
      <c r="V46" s="30" t="str">
        <f t="shared" si="31"/>
        <v>X</v>
      </c>
      <c r="W46" s="30">
        <f t="array" ref="W46">MAX(IFERROR(FIND(区切文字,N46),0))</f>
        <v>0</v>
      </c>
      <c r="X46" s="30" t="str">
        <f t="shared" si="32"/>
        <v>X</v>
      </c>
      <c r="Y46" s="30">
        <f t="array" ref="Y46">MAX(IFERROR(FIND(区切文字,O46),0))</f>
        <v>0</v>
      </c>
      <c r="Z46" s="30" t="str">
        <f t="shared" si="33"/>
        <v>X</v>
      </c>
      <c r="AA46" s="30" t="e">
        <f t="shared" si="34"/>
        <v>#N/A</v>
      </c>
      <c r="AB46" s="30" t="str">
        <f t="shared" si="35"/>
        <v>X</v>
      </c>
      <c r="AE46" s="30" t="str">
        <f t="shared" si="36"/>
        <v>X</v>
      </c>
      <c r="AF46" s="30" t="str">
        <f t="shared" si="37"/>
        <v>X</v>
      </c>
      <c r="AG46" s="30" t="str">
        <f t="shared" si="38"/>
        <v>X</v>
      </c>
      <c r="AH46" s="30" t="str">
        <f t="shared" si="39"/>
        <v>X</v>
      </c>
      <c r="AI46" s="30" t="str">
        <f t="shared" si="40"/>
        <v>X</v>
      </c>
    </row>
    <row r="47" spans="2:35" ht="25.5" customHeight="1" x14ac:dyDescent="0.2">
      <c r="B47" s="37">
        <v>45</v>
      </c>
      <c r="C47" s="36" t="str" cm="1">
        <f t="array" ref="C47">_xlfn.IFS(S47="X","",L47="OK","OK",TRUE,"NG")</f>
        <v/>
      </c>
      <c r="D47" s="27"/>
      <c r="E47" s="16"/>
      <c r="F47" s="16"/>
      <c r="G47" s="19"/>
      <c r="H47" s="52"/>
      <c r="J47" s="41" t="str">
        <f t="shared" si="22"/>
        <v/>
      </c>
      <c r="L47" s="30" t="str" cm="1">
        <f t="array" ref="L47">_xlfn.IFS(S47="X","",T47="X",ERR種目未選択,V47="X",ERR選手未入力,W47=0,ERR選手区切,X47="X",ERRふりがな未入力,Y47=0,ERRふりがな区切,Z47="X",ERR学年,U47&lt;AA47,ERR学年,AB47="X",ERRクラブ名未入力,TRUE,"OK")</f>
        <v/>
      </c>
      <c r="M47" s="30" t="str">
        <f t="shared" si="23"/>
        <v/>
      </c>
      <c r="N47" s="30" t="str">
        <f t="shared" si="24"/>
        <v/>
      </c>
      <c r="O47" s="30" t="str">
        <f t="shared" si="25"/>
        <v/>
      </c>
      <c r="P47" s="30" t="str">
        <f t="shared" si="26"/>
        <v/>
      </c>
      <c r="Q47" s="30" t="str">
        <f t="shared" si="27"/>
        <v/>
      </c>
      <c r="S47" s="30" t="str">
        <f t="shared" si="28"/>
        <v>X</v>
      </c>
      <c r="T47" s="30" t="str">
        <f t="shared" si="29"/>
        <v>X</v>
      </c>
      <c r="U47" s="30" t="e">
        <f t="shared" si="30"/>
        <v>#N/A</v>
      </c>
      <c r="V47" s="30" t="str">
        <f t="shared" si="31"/>
        <v>X</v>
      </c>
      <c r="W47" s="30">
        <f t="array" ref="W47">MAX(IFERROR(FIND(区切文字,N47),0))</f>
        <v>0</v>
      </c>
      <c r="X47" s="30" t="str">
        <f t="shared" si="32"/>
        <v>X</v>
      </c>
      <c r="Y47" s="30">
        <f t="array" ref="Y47">MAX(IFERROR(FIND(区切文字,O47),0))</f>
        <v>0</v>
      </c>
      <c r="Z47" s="30" t="str">
        <f t="shared" si="33"/>
        <v>X</v>
      </c>
      <c r="AA47" s="30" t="e">
        <f t="shared" si="34"/>
        <v>#N/A</v>
      </c>
      <c r="AB47" s="30" t="str">
        <f t="shared" si="35"/>
        <v>X</v>
      </c>
      <c r="AE47" s="30" t="str">
        <f t="shared" si="36"/>
        <v>X</v>
      </c>
      <c r="AF47" s="30" t="str">
        <f t="shared" si="37"/>
        <v>X</v>
      </c>
      <c r="AG47" s="30" t="str">
        <f t="shared" si="38"/>
        <v>X</v>
      </c>
      <c r="AH47" s="30" t="str">
        <f t="shared" si="39"/>
        <v>X</v>
      </c>
      <c r="AI47" s="30" t="str">
        <f t="shared" si="40"/>
        <v>X</v>
      </c>
    </row>
    <row r="48" spans="2:35" ht="25.5" customHeight="1" x14ac:dyDescent="0.2">
      <c r="B48" s="37">
        <v>46</v>
      </c>
      <c r="C48" s="36" t="str" cm="1">
        <f t="array" ref="C48">_xlfn.IFS(S48="X","",L48="OK","OK",TRUE,"NG")</f>
        <v/>
      </c>
      <c r="D48" s="27"/>
      <c r="E48" s="16"/>
      <c r="F48" s="16"/>
      <c r="G48" s="19"/>
      <c r="H48" s="52"/>
      <c r="J48" s="41" t="str">
        <f t="shared" si="22"/>
        <v/>
      </c>
      <c r="L48" s="30" t="str" cm="1">
        <f t="array" ref="L48">_xlfn.IFS(S48="X","",T48="X",ERR種目未選択,V48="X",ERR選手未入力,W48=0,ERR選手区切,X48="X",ERRふりがな未入力,Y48=0,ERRふりがな区切,Z48="X",ERR学年,U48&lt;AA48,ERR学年,AB48="X",ERRクラブ名未入力,TRUE,"OK")</f>
        <v/>
      </c>
      <c r="M48" s="30" t="str">
        <f t="shared" si="23"/>
        <v/>
      </c>
      <c r="N48" s="30" t="str">
        <f t="shared" si="24"/>
        <v/>
      </c>
      <c r="O48" s="30" t="str">
        <f t="shared" si="25"/>
        <v/>
      </c>
      <c r="P48" s="30" t="str">
        <f t="shared" si="26"/>
        <v/>
      </c>
      <c r="Q48" s="30" t="str">
        <f t="shared" si="27"/>
        <v/>
      </c>
      <c r="S48" s="30" t="str">
        <f t="shared" si="28"/>
        <v>X</v>
      </c>
      <c r="T48" s="30" t="str">
        <f t="shared" si="29"/>
        <v>X</v>
      </c>
      <c r="U48" s="30" t="e">
        <f t="shared" si="30"/>
        <v>#N/A</v>
      </c>
      <c r="V48" s="30" t="str">
        <f t="shared" si="31"/>
        <v>X</v>
      </c>
      <c r="W48" s="30">
        <f t="array" ref="W48">MAX(IFERROR(FIND(区切文字,N48),0))</f>
        <v>0</v>
      </c>
      <c r="X48" s="30" t="str">
        <f t="shared" si="32"/>
        <v>X</v>
      </c>
      <c r="Y48" s="30">
        <f t="array" ref="Y48">MAX(IFERROR(FIND(区切文字,O48),0))</f>
        <v>0</v>
      </c>
      <c r="Z48" s="30" t="str">
        <f t="shared" si="33"/>
        <v>X</v>
      </c>
      <c r="AA48" s="30" t="e">
        <f t="shared" si="34"/>
        <v>#N/A</v>
      </c>
      <c r="AB48" s="30" t="str">
        <f t="shared" si="35"/>
        <v>X</v>
      </c>
      <c r="AE48" s="30" t="str">
        <f t="shared" si="36"/>
        <v>X</v>
      </c>
      <c r="AF48" s="30" t="str">
        <f t="shared" si="37"/>
        <v>X</v>
      </c>
      <c r="AG48" s="30" t="str">
        <f t="shared" si="38"/>
        <v>X</v>
      </c>
      <c r="AH48" s="30" t="str">
        <f t="shared" si="39"/>
        <v>X</v>
      </c>
      <c r="AI48" s="30" t="str">
        <f t="shared" si="40"/>
        <v>X</v>
      </c>
    </row>
    <row r="49" spans="2:35" ht="25.5" customHeight="1" x14ac:dyDescent="0.2">
      <c r="B49" s="37">
        <v>47</v>
      </c>
      <c r="C49" s="36" t="str" cm="1">
        <f t="array" ref="C49">_xlfn.IFS(S49="X","",L49="OK","OK",TRUE,"NG")</f>
        <v/>
      </c>
      <c r="D49" s="27"/>
      <c r="E49" s="16"/>
      <c r="F49" s="16"/>
      <c r="G49" s="19"/>
      <c r="H49" s="52"/>
      <c r="J49" s="41" t="str">
        <f t="shared" si="22"/>
        <v/>
      </c>
      <c r="L49" s="30" t="str" cm="1">
        <f t="array" ref="L49">_xlfn.IFS(S49="X","",T49="X",ERR種目未選択,V49="X",ERR選手未入力,W49=0,ERR選手区切,X49="X",ERRふりがな未入力,Y49=0,ERRふりがな区切,Z49="X",ERR学年,U49&lt;AA49,ERR学年,AB49="X",ERRクラブ名未入力,TRUE,"OK")</f>
        <v/>
      </c>
      <c r="M49" s="30" t="str">
        <f t="shared" si="23"/>
        <v/>
      </c>
      <c r="N49" s="30" t="str">
        <f t="shared" si="24"/>
        <v/>
      </c>
      <c r="O49" s="30" t="str">
        <f t="shared" si="25"/>
        <v/>
      </c>
      <c r="P49" s="30" t="str">
        <f t="shared" si="26"/>
        <v/>
      </c>
      <c r="Q49" s="30" t="str">
        <f t="shared" si="27"/>
        <v/>
      </c>
      <c r="S49" s="30" t="str">
        <f t="shared" si="28"/>
        <v>X</v>
      </c>
      <c r="T49" s="30" t="str">
        <f t="shared" si="29"/>
        <v>X</v>
      </c>
      <c r="U49" s="30" t="e">
        <f t="shared" si="30"/>
        <v>#N/A</v>
      </c>
      <c r="V49" s="30" t="str">
        <f t="shared" si="31"/>
        <v>X</v>
      </c>
      <c r="W49" s="30">
        <f t="array" ref="W49">MAX(IFERROR(FIND(区切文字,N49),0))</f>
        <v>0</v>
      </c>
      <c r="X49" s="30" t="str">
        <f t="shared" si="32"/>
        <v>X</v>
      </c>
      <c r="Y49" s="30">
        <f t="array" ref="Y49">MAX(IFERROR(FIND(区切文字,O49),0))</f>
        <v>0</v>
      </c>
      <c r="Z49" s="30" t="str">
        <f t="shared" si="33"/>
        <v>X</v>
      </c>
      <c r="AA49" s="30" t="e">
        <f t="shared" si="34"/>
        <v>#N/A</v>
      </c>
      <c r="AB49" s="30" t="str">
        <f t="shared" si="35"/>
        <v>X</v>
      </c>
      <c r="AE49" s="30" t="str">
        <f t="shared" si="36"/>
        <v>X</v>
      </c>
      <c r="AF49" s="30" t="str">
        <f t="shared" si="37"/>
        <v>X</v>
      </c>
      <c r="AG49" s="30" t="str">
        <f t="shared" si="38"/>
        <v>X</v>
      </c>
      <c r="AH49" s="30" t="str">
        <f t="shared" si="39"/>
        <v>X</v>
      </c>
      <c r="AI49" s="30" t="str">
        <f t="shared" si="40"/>
        <v>X</v>
      </c>
    </row>
    <row r="50" spans="2:35" ht="25.5" customHeight="1" thickBot="1" x14ac:dyDescent="0.25">
      <c r="B50" s="38">
        <v>48</v>
      </c>
      <c r="C50" s="39" t="str" cm="1">
        <f t="array" ref="C50">_xlfn.IFS(S50="X","",L50="OK","OK",TRUE,"NG")</f>
        <v/>
      </c>
      <c r="D50" s="28"/>
      <c r="E50" s="17"/>
      <c r="F50" s="17"/>
      <c r="G50" s="20"/>
      <c r="H50" s="53"/>
      <c r="J50" s="42" t="str">
        <f t="shared" si="2"/>
        <v/>
      </c>
      <c r="L50" s="30" t="str" cm="1">
        <f t="array" ref="L50">_xlfn.IFS(S50="X","",T50="X",ERR種目未選択,V50="X",ERR選手未入力,W50=0,ERR選手区切,X50="X",ERRふりがな未入力,Y50=0,ERRふりがな区切,Z50="X",ERR学年,U50&lt;AA50,ERR学年,AB50="X",ERRクラブ名未入力,TRUE,"OK")</f>
        <v/>
      </c>
      <c r="M50" s="30" t="str">
        <f t="shared" si="3"/>
        <v/>
      </c>
      <c r="N50" s="30" t="str">
        <f t="shared" si="4"/>
        <v/>
      </c>
      <c r="O50" s="30" t="str">
        <f t="shared" si="5"/>
        <v/>
      </c>
      <c r="P50" s="30" t="str">
        <f t="shared" si="6"/>
        <v/>
      </c>
      <c r="Q50" s="30" t="str">
        <f t="shared" si="7"/>
        <v/>
      </c>
      <c r="S50" s="30" t="str">
        <f t="shared" si="8"/>
        <v>X</v>
      </c>
      <c r="T50" s="30" t="str">
        <f t="shared" si="9"/>
        <v>X</v>
      </c>
      <c r="U50" s="30" t="e">
        <f t="shared" si="10"/>
        <v>#N/A</v>
      </c>
      <c r="V50" s="30" t="str">
        <f t="shared" si="11"/>
        <v>X</v>
      </c>
      <c r="W50" s="30">
        <f t="array" ref="W50">MAX(IFERROR(FIND(区切文字,N50),0))</f>
        <v>0</v>
      </c>
      <c r="X50" s="30" t="str">
        <f t="shared" si="12"/>
        <v>X</v>
      </c>
      <c r="Y50" s="30">
        <f t="array" ref="Y50">MAX(IFERROR(FIND(区切文字,O50),0))</f>
        <v>0</v>
      </c>
      <c r="Z50" s="30" t="str">
        <f t="shared" si="13"/>
        <v>X</v>
      </c>
      <c r="AA50" s="30" t="e">
        <f t="shared" si="14"/>
        <v>#N/A</v>
      </c>
      <c r="AB50" s="30" t="str">
        <f t="shared" si="15"/>
        <v>X</v>
      </c>
      <c r="AE50" s="30" t="str">
        <f t="shared" si="16"/>
        <v>X</v>
      </c>
      <c r="AF50" s="30" t="str">
        <f t="shared" si="17"/>
        <v>X</v>
      </c>
      <c r="AG50" s="30" t="str">
        <f t="shared" si="18"/>
        <v>X</v>
      </c>
      <c r="AH50" s="30" t="str">
        <f t="shared" si="19"/>
        <v>X</v>
      </c>
      <c r="AI50" s="30" t="str">
        <f t="shared" si="20"/>
        <v>X</v>
      </c>
    </row>
    <row r="51" spans="2:35" ht="6.75" customHeight="1" x14ac:dyDescent="0.2"/>
    <row r="52" spans="2:35" ht="25.5" hidden="1" customHeight="1" thickBot="1" x14ac:dyDescent="0.25">
      <c r="C52" s="10" t="str">
        <f>IF(S52&amp;T52&amp;U52="OO","OK","NG")</f>
        <v>OK</v>
      </c>
      <c r="D52" s="12" t="s">
        <v>18</v>
      </c>
      <c r="E52" s="25" t="s">
        <v>19</v>
      </c>
      <c r="F52" s="13"/>
      <c r="G52" s="11"/>
      <c r="H52" s="14"/>
      <c r="N52" s="30">
        <f t="array" ref="N52">MAX(IFERROR(FIND(区切文字,TRIM(E52)),0))</f>
        <v>3</v>
      </c>
      <c r="S52" s="30" t="str">
        <f>IF(E52&amp;F52&amp;G52&amp;H52="","X","O")</f>
        <v>O</v>
      </c>
      <c r="T52" s="30" t="str">
        <f t="shared" ref="T52" si="41">IF(AND(S52="O",N52=0),"X","O")</f>
        <v>O</v>
      </c>
    </row>
  </sheetData>
  <sheetProtection algorithmName="SHA-512" hashValue="G0k6w2rvnDrqR3Vkmh3u1veufsKCspD8xuf470Lb60NT4mq+XP78jTNyVzDpI12Owok4Ph7e0BfxWtIscV0kXA==" saltValue="w3yNFduV/6LS2s1/KwyD2w==" spinCount="100000" sheet="1" objects="1" scenarios="1"/>
  <phoneticPr fontId="1"/>
  <conditionalFormatting sqref="D3:D50">
    <cfRule type="expression" dxfId="6" priority="1">
      <formula>LEFT($D3,2)="女子"</formula>
    </cfRule>
    <cfRule type="expression" dxfId="5" priority="2">
      <formula>LEFT($D3,2)="男子"</formula>
    </cfRule>
    <cfRule type="expression" dxfId="4" priority="4">
      <formula>AND($S3="O",$AE3="X")</formula>
    </cfRule>
  </conditionalFormatting>
  <conditionalFormatting sqref="E3:E50">
    <cfRule type="expression" dxfId="3" priority="5">
      <formula>AND($S3="O",$AF3="X")</formula>
    </cfRule>
  </conditionalFormatting>
  <conditionalFormatting sqref="F3:F50">
    <cfRule type="expression" dxfId="2" priority="6">
      <formula>AND($S3="O",$AG3="X")</formula>
    </cfRule>
  </conditionalFormatting>
  <conditionalFormatting sqref="G3:G50">
    <cfRule type="expression" dxfId="1" priority="7">
      <formula>AND($S3="O",$AH3="X")</formula>
    </cfRule>
  </conditionalFormatting>
  <conditionalFormatting sqref="H3:H50">
    <cfRule type="expression" dxfId="0" priority="8">
      <formula>AND($S3="O",$AI3="X")</formula>
    </cfRule>
  </conditionalFormatting>
  <dataValidations count="2">
    <dataValidation type="list" allowBlank="1" showInputMessage="1" showErrorMessage="1" sqref="G3:G50" xr:uid="{677D1F1D-27FB-422A-AFB6-30FD571C7D8B}">
      <formula1>学年</formula1>
    </dataValidation>
    <dataValidation type="list" allowBlank="1" showInputMessage="1" showErrorMessage="1" sqref="D3:D50" xr:uid="{3E3ED467-5927-4063-9313-278FB9733EB9}">
      <formula1>競技種目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23</vt:i4>
      </vt:variant>
    </vt:vector>
  </HeadingPairs>
  <TitlesOfParts>
    <vt:vector size="27" baseType="lpstr">
      <vt:lpstr>データ</vt:lpstr>
      <vt:lpstr>申込書共通情報</vt:lpstr>
      <vt:lpstr>監督コーチ</vt:lpstr>
      <vt:lpstr>選手</vt:lpstr>
      <vt:lpstr>ERRクラブ名未入力</vt:lpstr>
      <vt:lpstr>ERRふりがな区切</vt:lpstr>
      <vt:lpstr>ERRふりがな未入力</vt:lpstr>
      <vt:lpstr>ERR学年</vt:lpstr>
      <vt:lpstr>ERR監督コーチ未選択</vt:lpstr>
      <vt:lpstr>ERR種目未選択</vt:lpstr>
      <vt:lpstr>ERR審判資格</vt:lpstr>
      <vt:lpstr>ERR選手区切</vt:lpstr>
      <vt:lpstr>ERR選手未入力</vt:lpstr>
      <vt:lpstr>ERR大会成績未選択</vt:lpstr>
      <vt:lpstr>ERR登録番号</vt:lpstr>
      <vt:lpstr>ERR必須入力</vt:lpstr>
      <vt:lpstr>オープン参加</vt:lpstr>
      <vt:lpstr>チーム種別</vt:lpstr>
      <vt:lpstr>学年</vt:lpstr>
      <vt:lpstr>学年変換</vt:lpstr>
      <vt:lpstr>監督コーチ</vt:lpstr>
      <vt:lpstr>競技種目</vt:lpstr>
      <vt:lpstr>競技種目上限学年</vt:lpstr>
      <vt:lpstr>区切文字</vt:lpstr>
      <vt:lpstr>種目</vt:lpstr>
      <vt:lpstr>審判資格</vt:lpstr>
      <vt:lpstr>成績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小野哲也</dc:creator>
  <cp:lastModifiedBy>tetsu ono</cp:lastModifiedBy>
  <dcterms:created xsi:type="dcterms:W3CDTF">2018-09-09T10:18:18Z</dcterms:created>
  <dcterms:modified xsi:type="dcterms:W3CDTF">2026-06-06T12:01:58Z</dcterms:modified>
</cp:coreProperties>
</file>